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ZAVRŠNI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4175" windowHeight="101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E302" i="9" s="1"/>
  <c r="B302" i="9" s="1"/>
  <c r="F302" i="9"/>
  <c r="H301" i="9"/>
  <c r="G301" i="9"/>
  <c r="F301" i="9"/>
  <c r="E301" i="9"/>
  <c r="B301" i="9"/>
  <c r="H300" i="9"/>
  <c r="G300" i="9"/>
  <c r="F300" i="9"/>
  <c r="H299" i="9"/>
  <c r="G299" i="9"/>
  <c r="F299" i="9"/>
  <c r="H298" i="9"/>
  <c r="G298" i="9"/>
  <c r="F298" i="9"/>
  <c r="E298" i="9"/>
  <c r="B298" i="9"/>
  <c r="H297" i="9"/>
  <c r="G297" i="9"/>
  <c r="F297" i="9"/>
  <c r="H296" i="9"/>
  <c r="G296" i="9"/>
  <c r="F296" i="9"/>
  <c r="E296" i="9"/>
  <c r="B296" i="9"/>
  <c r="H295" i="9"/>
  <c r="G295" i="9"/>
  <c r="F295" i="9"/>
  <c r="H294" i="9"/>
  <c r="G294" i="9"/>
  <c r="F294" i="9"/>
  <c r="E294" i="9"/>
  <c r="B294" i="9"/>
  <c r="H293" i="9"/>
  <c r="G293" i="9"/>
  <c r="F293" i="9"/>
  <c r="H292" i="9"/>
  <c r="G292" i="9"/>
  <c r="F292" i="9"/>
  <c r="H291" i="9"/>
  <c r="G291" i="9"/>
  <c r="F291" i="9"/>
  <c r="E291" i="9"/>
  <c r="B291" i="9"/>
  <c r="F290" i="9"/>
  <c r="F289" i="9"/>
  <c r="H288" i="9"/>
  <c r="G288" i="9"/>
  <c r="F288" i="9"/>
  <c r="E288" i="9"/>
  <c r="B288" i="9"/>
  <c r="H287" i="9"/>
  <c r="G287" i="9"/>
  <c r="F287" i="9"/>
  <c r="H286" i="9"/>
  <c r="G286" i="9"/>
  <c r="F286" i="9"/>
  <c r="H285" i="9"/>
  <c r="G285" i="9"/>
  <c r="F285" i="9"/>
  <c r="F284" i="9"/>
  <c r="H283" i="9"/>
  <c r="E283" i="9" s="1"/>
  <c r="B283" i="9" s="1"/>
  <c r="G283" i="9"/>
  <c r="F283" i="9"/>
  <c r="H282" i="9"/>
  <c r="G282" i="9"/>
  <c r="F282" i="9"/>
  <c r="H281" i="9"/>
  <c r="G281" i="9"/>
  <c r="E281" i="9" s="1"/>
  <c r="B281" i="9" s="1"/>
  <c r="F281" i="9"/>
  <c r="F280" i="9"/>
  <c r="F279" i="9"/>
  <c r="F278" i="9"/>
  <c r="F277" i="9"/>
  <c r="F276" i="9"/>
  <c r="L275" i="9"/>
  <c r="F275" i="9" s="1"/>
  <c r="H275" i="9"/>
  <c r="F274" i="9"/>
  <c r="I273" i="9"/>
  <c r="H273" i="9"/>
  <c r="F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F225" i="9" s="1"/>
  <c r="B225" i="9" s="1"/>
  <c r="L225" i="9"/>
  <c r="E225" i="9"/>
  <c r="M224" i="9"/>
  <c r="F224" i="9" s="1"/>
  <c r="B224" i="9" s="1"/>
  <c r="L224" i="9"/>
  <c r="E224" i="9"/>
  <c r="M223" i="9"/>
  <c r="L223" i="9"/>
  <c r="F223" i="9"/>
  <c r="E223" i="9"/>
  <c r="B223" i="9"/>
  <c r="M222" i="9"/>
  <c r="L222" i="9"/>
  <c r="F222" i="9"/>
  <c r="E222" i="9"/>
  <c r="B222" i="9"/>
  <c r="M221" i="9"/>
  <c r="L221" i="9"/>
  <c r="F221" i="9"/>
  <c r="B221" i="9" s="1"/>
  <c r="E221" i="9"/>
  <c r="M220" i="9"/>
  <c r="L220" i="9"/>
  <c r="F220" i="9"/>
  <c r="E220" i="9"/>
  <c r="B220" i="9"/>
  <c r="M219" i="9"/>
  <c r="L219" i="9"/>
  <c r="F219" i="9"/>
  <c r="E219" i="9"/>
  <c r="B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E69" i="9" s="1"/>
  <c r="B69" i="9" s="1"/>
  <c r="G69" i="9"/>
  <c r="F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G56" i="9"/>
  <c r="F56" i="9"/>
  <c r="E56" i="9"/>
  <c r="B56" i="9"/>
  <c r="H55" i="9"/>
  <c r="E55" i="9" s="1"/>
  <c r="B55" i="9" s="1"/>
  <c r="G55" i="9"/>
  <c r="F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E45" i="9" s="1"/>
  <c r="B45" i="9" s="1"/>
  <c r="G45" i="9"/>
  <c r="F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E38" i="9" s="1"/>
  <c r="B38" i="9" s="1"/>
  <c r="G38" i="9"/>
  <c r="F38" i="9"/>
  <c r="H37" i="9"/>
  <c r="G37" i="9"/>
  <c r="F37" i="9"/>
  <c r="E37" i="9"/>
  <c r="B37" i="9"/>
  <c r="H36" i="9"/>
  <c r="G36" i="9"/>
  <c r="F36" i="9"/>
  <c r="E36" i="9"/>
  <c r="B36" i="9"/>
  <c r="H35" i="9"/>
  <c r="G35" i="9"/>
  <c r="F35" i="9"/>
  <c r="E35" i="9"/>
  <c r="B35" i="9"/>
  <c r="H34" i="9"/>
  <c r="G34" i="9"/>
  <c r="F34" i="9"/>
  <c r="E34" i="9"/>
  <c r="B34" i="9"/>
  <c r="H33" i="9"/>
  <c r="G33" i="9"/>
  <c r="F33" i="9"/>
  <c r="H32" i="9"/>
  <c r="G32" i="9"/>
  <c r="F32" i="9"/>
  <c r="H31" i="9"/>
  <c r="G31" i="9"/>
  <c r="F31" i="9"/>
  <c r="E31" i="9"/>
  <c r="B31" i="9"/>
  <c r="H30" i="9"/>
  <c r="G30" i="9"/>
  <c r="F30" i="9"/>
  <c r="E30" i="9"/>
  <c r="B30" i="9"/>
  <c r="H29" i="9"/>
  <c r="G29" i="9"/>
  <c r="F29" i="9"/>
  <c r="E29" i="9"/>
  <c r="B29" i="9"/>
  <c r="H28" i="9"/>
  <c r="G28" i="9"/>
  <c r="F28" i="9"/>
  <c r="E28" i="9"/>
  <c r="B28" i="9"/>
  <c r="H27" i="9"/>
  <c r="G27" i="9"/>
  <c r="F27" i="9"/>
  <c r="H26" i="9"/>
  <c r="G26" i="9"/>
  <c r="F26" i="9"/>
  <c r="E26" i="9"/>
  <c r="B26" i="9"/>
  <c r="H25" i="9"/>
  <c r="G25" i="9"/>
  <c r="F25" i="9"/>
  <c r="E25" i="9"/>
  <c r="B25" i="9"/>
  <c r="H24" i="9"/>
  <c r="G24" i="9"/>
  <c r="F24" i="9"/>
  <c r="E24" i="9"/>
  <c r="B24" i="9"/>
  <c r="H23" i="9"/>
  <c r="E23" i="9" s="1"/>
  <c r="B23" i="9" s="1"/>
  <c r="G23" i="9"/>
  <c r="F23" i="9"/>
  <c r="H22" i="9"/>
  <c r="G22" i="9"/>
  <c r="F22" i="9"/>
  <c r="E22" i="9"/>
  <c r="B22" i="9"/>
  <c r="F21" i="9"/>
  <c r="F4" i="9"/>
  <c r="O3" i="9"/>
  <c r="G275" i="9" s="1"/>
  <c r="E275" i="9" s="1"/>
  <c r="I3" i="9"/>
  <c r="H3" i="9"/>
  <c r="G3" i="9"/>
  <c r="D101" i="8"/>
  <c r="I36" i="3" s="1"/>
  <c r="D95" i="8"/>
  <c r="D90" i="8"/>
  <c r="D85" i="8"/>
  <c r="D80" i="8"/>
  <c r="D75" i="8"/>
  <c r="D70" i="8"/>
  <c r="D65" i="8"/>
  <c r="D60" i="8"/>
  <c r="D49" i="8" s="1"/>
  <c r="D55" i="8"/>
  <c r="D50" i="8"/>
  <c r="D44" i="8"/>
  <c r="D36" i="8"/>
  <c r="D26" i="8"/>
  <c r="C1501" i="1" s="1"/>
  <c r="H1501" i="1" s="1"/>
  <c r="D24" i="8"/>
  <c r="C1499" i="1" s="1"/>
  <c r="H1499" i="1" s="1"/>
  <c r="D18" i="8"/>
  <c r="D8" i="8"/>
  <c r="D6" i="8" s="1"/>
  <c r="C1481" i="1" s="1"/>
  <c r="H1481" i="1" s="1"/>
  <c r="E44" i="7"/>
  <c r="D44" i="7"/>
  <c r="E39" i="7"/>
  <c r="D39" i="7"/>
  <c r="E38" i="7"/>
  <c r="D38" i="7"/>
  <c r="E30" i="7"/>
  <c r="D30" i="7"/>
  <c r="E23" i="7"/>
  <c r="E22" i="7" s="1"/>
  <c r="D23" i="7"/>
  <c r="C1454" i="1" s="1"/>
  <c r="E14" i="7"/>
  <c r="D14" i="7"/>
  <c r="E7" i="7"/>
  <c r="D7" i="7"/>
  <c r="E6"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D114" i="6" s="1"/>
  <c r="H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1223" i="1" s="1"/>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D180" i="5"/>
  <c r="F180" i="5" s="1"/>
  <c r="F179" i="5"/>
  <c r="F178" i="5"/>
  <c r="E177" i="5"/>
  <c r="H307" i="9" s="1"/>
  <c r="D177" i="5"/>
  <c r="G307" i="9" s="1"/>
  <c r="E176" i="5"/>
  <c r="D176" i="5"/>
  <c r="F176"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E7" i="5"/>
  <c r="E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E416" i="4"/>
  <c r="E643" i="4" s="1"/>
  <c r="D637" i="1"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0" i="1"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H25" i="3"/>
  <c r="G25" i="3"/>
  <c r="B25" i="3"/>
  <c r="I24" i="3"/>
  <c r="H24" i="3"/>
  <c r="G24" i="3"/>
  <c r="B24" i="3"/>
  <c r="G23" i="3"/>
  <c r="B23" i="3"/>
  <c r="I22" i="3"/>
  <c r="G22" i="3"/>
  <c r="B22" i="3"/>
  <c r="I21" i="3"/>
  <c r="G21" i="3"/>
  <c r="B21" i="3"/>
  <c r="I20" i="3"/>
  <c r="G20" i="3"/>
  <c r="B20" i="3"/>
  <c r="G19" i="3"/>
  <c r="B19" i="3"/>
  <c r="G18" i="3"/>
  <c r="B18" i="3"/>
  <c r="G17" i="3"/>
  <c r="B17" i="3"/>
  <c r="I16" i="3"/>
  <c r="H16"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D1229" i="1"/>
  <c r="C1229" i="1"/>
  <c r="H1229" i="1" s="1"/>
  <c r="D1228" i="1"/>
  <c r="C1228" i="1"/>
  <c r="H1228" i="1" s="1"/>
  <c r="D1227" i="1"/>
  <c r="D1226" i="1"/>
  <c r="C1226" i="1"/>
  <c r="H1226" i="1" s="1"/>
  <c r="D1225" i="1"/>
  <c r="C1225" i="1"/>
  <c r="H1225" i="1" s="1"/>
  <c r="D1224" i="1"/>
  <c r="C1224" i="1"/>
  <c r="H1224" i="1" s="1"/>
  <c r="C1223" i="1"/>
  <c r="D1221" i="1"/>
  <c r="C1221" i="1"/>
  <c r="H1221" i="1" s="1"/>
  <c r="D1220" i="1"/>
  <c r="C1220" i="1"/>
  <c r="H1220" i="1" s="1"/>
  <c r="D1219" i="1"/>
  <c r="C1219" i="1"/>
  <c r="H1219" i="1" s="1"/>
  <c r="D1218" i="1"/>
  <c r="C1218" i="1"/>
  <c r="H1218" i="1" s="1"/>
  <c r="D1217" i="1"/>
  <c r="C1217" i="1"/>
  <c r="H1217" i="1" s="1"/>
  <c r="D1216" i="1"/>
  <c r="C1216" i="1"/>
  <c r="H1216" i="1" s="1"/>
  <c r="D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D1153" i="1"/>
  <c r="D1151" i="1"/>
  <c r="C1151" i="1"/>
  <c r="H1151" i="1" s="1"/>
  <c r="D1150" i="1"/>
  <c r="C1150" i="1"/>
  <c r="H1150" i="1" s="1"/>
  <c r="D1149" i="1"/>
  <c r="C1149" i="1"/>
  <c r="H1149" i="1" s="1"/>
  <c r="D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D742" i="1"/>
  <c r="C742" i="1"/>
  <c r="H742" i="1" s="1"/>
  <c r="D741" i="1"/>
  <c r="C741" i="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H1249" i="1" l="1"/>
  <c r="C236" i="1"/>
  <c r="H236" i="1" s="1"/>
  <c r="D224" i="4"/>
  <c r="E286" i="9"/>
  <c r="B286" i="9" s="1"/>
  <c r="F217" i="9"/>
  <c r="B217" i="9" s="1"/>
  <c r="E287" i="9"/>
  <c r="B287" i="9" s="1"/>
  <c r="E285" i="9"/>
  <c r="B285" i="9" s="1"/>
  <c r="E295" i="9"/>
  <c r="B295" i="9" s="1"/>
  <c r="E297" i="9"/>
  <c r="B297" i="9" s="1"/>
  <c r="E299" i="9"/>
  <c r="B299" i="9" s="1"/>
  <c r="D1453" i="1"/>
  <c r="E5" i="7"/>
  <c r="D1436" i="1" s="1"/>
  <c r="H1454" i="1"/>
  <c r="D1454" i="1"/>
  <c r="D22" i="7"/>
  <c r="H743" i="1"/>
  <c r="H741" i="1"/>
  <c r="E33" i="9"/>
  <c r="B33" i="9" s="1"/>
  <c r="E27" i="9"/>
  <c r="B27" i="9" s="1"/>
  <c r="D12" i="5"/>
  <c r="C1013" i="1"/>
  <c r="H1013" i="1" s="1"/>
  <c r="C1148" i="1"/>
  <c r="H1148" i="1" s="1"/>
  <c r="D68" i="5"/>
  <c r="D238" i="5"/>
  <c r="E32" i="9"/>
  <c r="B32" i="9" s="1"/>
  <c r="F215" i="9"/>
  <c r="B215" i="9" s="1"/>
  <c r="H22" i="3"/>
  <c r="C1154" i="1"/>
  <c r="H1154" i="1" s="1"/>
  <c r="C1153" i="1"/>
  <c r="H1153" i="1" s="1"/>
  <c r="D7" i="5"/>
  <c r="E292" i="9"/>
  <c r="B292" i="9" s="1"/>
  <c r="E293" i="9"/>
  <c r="B293" i="9" s="1"/>
  <c r="E300" i="9"/>
  <c r="B300" i="9" s="1"/>
  <c r="D643" i="4"/>
  <c r="F643" i="4" s="1"/>
  <c r="E273" i="9"/>
  <c r="B273" i="9" s="1"/>
  <c r="C637" i="1"/>
  <c r="H637" i="1" s="1"/>
  <c r="C411" i="1"/>
  <c r="D644" i="4"/>
  <c r="F246" i="5"/>
  <c r="H1223" i="1"/>
  <c r="E245" i="5"/>
  <c r="E237" i="5" s="1"/>
  <c r="E282" i="9"/>
  <c r="B282" i="9" s="1"/>
  <c r="D1222" i="1"/>
  <c r="H1230" i="1"/>
  <c r="D1409" i="1"/>
  <c r="G1409" i="1" s="1"/>
  <c r="F115" i="6"/>
  <c r="C1408" i="1"/>
  <c r="C1227" i="1"/>
  <c r="H1227" i="1" s="1"/>
  <c r="D245" i="5"/>
  <c r="H1264" i="1"/>
  <c r="E307" i="9"/>
  <c r="B307" i="9" s="1"/>
  <c r="H1241" i="1"/>
  <c r="E290" i="9"/>
  <c r="B290" i="9" s="1"/>
  <c r="C1576" i="1"/>
  <c r="H1576" i="1" s="1"/>
  <c r="C1524" i="1"/>
  <c r="H1524" i="1" s="1"/>
  <c r="D43" i="8"/>
  <c r="C1483" i="1"/>
  <c r="H1483" i="1" s="1"/>
  <c r="I29" i="3"/>
  <c r="I30" i="3"/>
  <c r="D1408" i="1"/>
  <c r="I27" i="3"/>
  <c r="E141" i="6"/>
  <c r="F114" i="6"/>
  <c r="H821" i="1"/>
  <c r="B275" i="9"/>
  <c r="D411" i="1"/>
  <c r="H411" i="1" s="1"/>
  <c r="H412" i="1"/>
  <c r="E151" i="4"/>
  <c r="D148" i="1"/>
  <c r="H148" i="1" s="1"/>
  <c r="H149" i="1"/>
  <c r="F153" i="4"/>
  <c r="E644" i="4"/>
  <c r="D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H622" i="1"/>
  <c r="G622" i="1"/>
  <c r="G623" i="1"/>
  <c r="G624" i="1"/>
  <c r="G625" i="1"/>
  <c r="G626" i="1"/>
  <c r="G627" i="1"/>
  <c r="G628" i="1"/>
  <c r="G629" i="1"/>
  <c r="G630"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9" i="1"/>
  <c r="G1150" i="1"/>
  <c r="G1151" i="1"/>
  <c r="G1153"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7" i="1"/>
  <c r="G1578" i="1"/>
  <c r="G1579" i="1"/>
  <c r="G1580" i="1"/>
  <c r="D412" i="4"/>
  <c r="E412" i="4"/>
  <c r="F6" i="4"/>
  <c r="H21" i="9"/>
  <c r="G21" i="9"/>
  <c r="F152" i="4"/>
  <c r="F298" i="4"/>
  <c r="F350" i="4"/>
  <c r="F416" i="4"/>
  <c r="F417" i="4"/>
  <c r="F420" i="4"/>
  <c r="F528" i="4"/>
  <c r="F603" i="4"/>
  <c r="F88" i="5"/>
  <c r="F149" i="5"/>
  <c r="F177" i="5"/>
  <c r="F190" i="5"/>
  <c r="F206" i="5"/>
  <c r="F5" i="6"/>
  <c r="D141" i="6"/>
  <c r="D42" i="8"/>
  <c r="H19" i="9" s="1"/>
  <c r="E19" i="9" s="1"/>
  <c r="B19"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C220" i="1" l="1"/>
  <c r="D151" i="4"/>
  <c r="F224" i="4"/>
  <c r="D5" i="7"/>
  <c r="H30" i="3"/>
  <c r="C1453" i="1"/>
  <c r="F12" i="5"/>
  <c r="C990" i="1"/>
  <c r="G1148" i="1"/>
  <c r="F68" i="5"/>
  <c r="C1046" i="1"/>
  <c r="H21" i="3"/>
  <c r="F238" i="5"/>
  <c r="C1215" i="1"/>
  <c r="G1154" i="1"/>
  <c r="F7" i="5"/>
  <c r="C985" i="1"/>
  <c r="D6" i="5"/>
  <c r="H20" i="3"/>
  <c r="F644" i="4"/>
  <c r="C638" i="1"/>
  <c r="H638" i="1" s="1"/>
  <c r="G637" i="1"/>
  <c r="D1214" i="1"/>
  <c r="I23" i="3"/>
  <c r="E175" i="5"/>
  <c r="G1576" i="1"/>
  <c r="H1409" i="1"/>
  <c r="G1408" i="1"/>
  <c r="F245" i="5"/>
  <c r="D237" i="5"/>
  <c r="C1222" i="1"/>
  <c r="G1227" i="1"/>
  <c r="G1524" i="1"/>
  <c r="I35" i="3"/>
  <c r="C1518" i="1"/>
  <c r="H1408" i="1"/>
  <c r="I28" i="3"/>
  <c r="D1435" i="1"/>
  <c r="F213" i="9"/>
  <c r="B213" i="9" s="1"/>
  <c r="E289" i="4"/>
  <c r="I17" i="3"/>
  <c r="D147" i="1"/>
  <c r="G148" i="1"/>
  <c r="E21" i="9"/>
  <c r="K1450" i="9"/>
  <c r="G313" i="9"/>
  <c r="E313" i="9" s="1"/>
  <c r="B313" i="9" s="1"/>
  <c r="I34" i="3"/>
  <c r="C1517" i="1"/>
  <c r="G312" i="9"/>
  <c r="E312" i="9" s="1"/>
  <c r="F141" i="6"/>
  <c r="H28" i="3"/>
  <c r="C1435" i="1"/>
  <c r="G317" i="9"/>
  <c r="E317" i="9" s="1"/>
  <c r="B21" i="9"/>
  <c r="E639" i="4"/>
  <c r="D407" i="1"/>
  <c r="D639"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D289" i="4" l="1"/>
  <c r="H17" i="3"/>
  <c r="C147" i="1"/>
  <c r="H147" i="1" s="1"/>
  <c r="F151" i="4"/>
  <c r="G220" i="1"/>
  <c r="H220" i="1"/>
  <c r="H1453" i="1"/>
  <c r="G1453" i="1"/>
  <c r="H29" i="3"/>
  <c r="C1436" i="1"/>
  <c r="G315" i="9"/>
  <c r="E315" i="9" s="1"/>
  <c r="H990" i="1"/>
  <c r="G990" i="1"/>
  <c r="H1046" i="1"/>
  <c r="G1046" i="1"/>
  <c r="H1215" i="1"/>
  <c r="G1215" i="1"/>
  <c r="C984" i="1"/>
  <c r="F6" i="5"/>
  <c r="H985" i="1"/>
  <c r="G985" i="1"/>
  <c r="G638" i="1"/>
  <c r="D1152" i="1"/>
  <c r="H278" i="9"/>
  <c r="F237" i="5"/>
  <c r="H23" i="3"/>
  <c r="D175" i="5"/>
  <c r="C1214" i="1"/>
  <c r="H1222" i="1"/>
  <c r="G1222" i="1"/>
  <c r="H1518" i="1"/>
  <c r="G1518" i="1"/>
  <c r="D285" i="1"/>
  <c r="E413" i="4"/>
  <c r="E291" i="4"/>
  <c r="D287" i="1" s="1"/>
  <c r="E290" i="4"/>
  <c r="F289" i="4"/>
  <c r="H407" i="1"/>
  <c r="G407" i="1"/>
  <c r="F639" i="4"/>
  <c r="C633" i="1"/>
  <c r="D633" i="1"/>
  <c r="B317" i="9"/>
  <c r="E316" i="9"/>
  <c r="H1435" i="1"/>
  <c r="G1435" i="1"/>
  <c r="H9" i="3"/>
  <c r="B312" i="9"/>
  <c r="E311" i="9"/>
  <c r="H1517" i="1"/>
  <c r="G1517" i="1"/>
  <c r="H11" i="3"/>
  <c r="G147" i="1" l="1"/>
  <c r="C285" i="1"/>
  <c r="H285" i="1" s="1"/>
  <c r="D290" i="4"/>
  <c r="C286" i="1" s="1"/>
  <c r="D291" i="4"/>
  <c r="D413" i="4"/>
  <c r="F413" i="4" s="1"/>
  <c r="H1436" i="1"/>
  <c r="G1436" i="1"/>
  <c r="B315" i="9"/>
  <c r="E314" i="9"/>
  <c r="I10" i="3" s="1"/>
  <c r="G984" i="1"/>
  <c r="H984" i="1"/>
  <c r="H1214" i="1"/>
  <c r="G1214" i="1"/>
  <c r="F175" i="5"/>
  <c r="C1152" i="1"/>
  <c r="G278" i="9"/>
  <c r="E278" i="9" s="1"/>
  <c r="G284" i="9"/>
  <c r="E284" i="9" s="1"/>
  <c r="B284" i="9" s="1"/>
  <c r="E415" i="4"/>
  <c r="D410" i="1" s="1"/>
  <c r="D408" i="1"/>
  <c r="E414" i="4"/>
  <c r="E640" i="4"/>
  <c r="D286" i="1"/>
  <c r="N3" i="9"/>
  <c r="I11" i="3"/>
  <c r="K3" i="9"/>
  <c r="I9" i="3"/>
  <c r="H633" i="1"/>
  <c r="G633" i="1"/>
  <c r="G285" i="1" l="1"/>
  <c r="C287" i="1"/>
  <c r="F291" i="4"/>
  <c r="D640" i="4"/>
  <c r="C408" i="1"/>
  <c r="H408" i="1" s="1"/>
  <c r="D415" i="4"/>
  <c r="D414" i="4"/>
  <c r="C409" i="1" s="1"/>
  <c r="F290" i="4"/>
  <c r="B278" i="9"/>
  <c r="E277" i="9"/>
  <c r="H1152" i="1"/>
  <c r="G1152" i="1"/>
  <c r="H8" i="3"/>
  <c r="M3" i="9" s="1"/>
  <c r="E642" i="4"/>
  <c r="E641" i="4"/>
  <c r="D634" i="1"/>
  <c r="H286" i="1"/>
  <c r="G286" i="1"/>
  <c r="D409" i="1"/>
  <c r="G408" i="1" l="1"/>
  <c r="F414" i="4"/>
  <c r="D642" i="4"/>
  <c r="C634" i="1"/>
  <c r="D641" i="4"/>
  <c r="F415" i="4"/>
  <c r="C410" i="1"/>
  <c r="H287" i="1"/>
  <c r="G287" i="1"/>
  <c r="F640" i="4"/>
  <c r="I8" i="3"/>
  <c r="H634" i="1"/>
  <c r="G634" i="1"/>
  <c r="H409" i="1"/>
  <c r="G409" i="1"/>
  <c r="E645" i="4"/>
  <c r="D635" i="1"/>
  <c r="F641" i="4"/>
  <c r="D636" i="1"/>
  <c r="E646" i="4"/>
  <c r="C635" i="1" l="1"/>
  <c r="G635" i="1" s="1"/>
  <c r="D645" i="4"/>
  <c r="H410" i="1"/>
  <c r="G410" i="1"/>
  <c r="D646" i="4"/>
  <c r="F642" i="4"/>
  <c r="C636" i="1"/>
  <c r="H636" i="1" s="1"/>
  <c r="I19" i="3"/>
  <c r="D640" i="1"/>
  <c r="H635" i="1"/>
  <c r="I18" i="3"/>
  <c r="F645" i="4"/>
  <c r="D639" i="1"/>
  <c r="G276" i="9"/>
  <c r="E276" i="9" s="1"/>
  <c r="B276" i="9" s="1"/>
  <c r="G636" i="1" l="1"/>
  <c r="H18" i="3"/>
  <c r="C639" i="1"/>
  <c r="H639" i="1" s="1"/>
  <c r="C640" i="1"/>
  <c r="H7" i="3" s="1"/>
  <c r="J3" i="9" s="1"/>
  <c r="F646" i="4"/>
  <c r="H19" i="3"/>
  <c r="G640" i="1"/>
  <c r="G639" i="1"/>
  <c r="H640" i="1" l="1"/>
  <c r="H274" i="9"/>
  <c r="H18" i="9"/>
  <c r="H17" i="9"/>
  <c r="H16" i="9"/>
  <c r="K5" i="9"/>
  <c r="I7" i="9"/>
  <c r="J8" i="9"/>
  <c r="K9" i="9"/>
  <c r="J11" i="9"/>
  <c r="K12" i="9"/>
  <c r="G15" i="9"/>
  <c r="G274" i="9"/>
  <c r="G18" i="9"/>
  <c r="G17" i="9"/>
  <c r="G16" i="9"/>
  <c r="I6" i="9"/>
  <c r="J7" i="9"/>
  <c r="K8" i="9"/>
  <c r="J10" i="9"/>
  <c r="K11" i="9"/>
  <c r="I13" i="9"/>
  <c r="H15" i="9"/>
  <c r="M272" i="9"/>
  <c r="J17" i="9"/>
  <c r="M16" i="9"/>
  <c r="I5" i="9"/>
  <c r="J6" i="9"/>
  <c r="K7" i="9"/>
  <c r="I9" i="9"/>
  <c r="K10" i="9"/>
  <c r="I12" i="9"/>
  <c r="J13" i="9"/>
  <c r="L15" i="9"/>
  <c r="L272" i="9"/>
  <c r="I17" i="9"/>
  <c r="L16" i="9"/>
  <c r="J5" i="9"/>
  <c r="K6" i="9"/>
  <c r="I8" i="9"/>
  <c r="J9" i="9"/>
  <c r="I11" i="9"/>
  <c r="J12" i="9"/>
  <c r="K13" i="9"/>
  <c r="M15" i="9"/>
  <c r="F16" i="9" l="1"/>
  <c r="E274" i="9"/>
  <c r="E20" i="9" s="1"/>
  <c r="I7" i="3" s="1"/>
  <c r="F272" i="9"/>
  <c r="B272" i="9" s="1"/>
  <c r="E5" i="9"/>
  <c r="B5" i="9" s="1"/>
  <c r="E17" i="9"/>
  <c r="B17" i="9" s="1"/>
  <c r="E7" i="9"/>
  <c r="B7" i="9" s="1"/>
  <c r="E11" i="9"/>
  <c r="B11" i="9" s="1"/>
  <c r="E6" i="9"/>
  <c r="E8" i="9"/>
  <c r="B8" i="9" s="1"/>
  <c r="E12" i="9"/>
  <c r="B12" i="9" s="1"/>
  <c r="E10" i="9"/>
  <c r="B10" i="9" s="1"/>
  <c r="E16" i="9"/>
  <c r="E15" i="9"/>
  <c r="F15" i="9"/>
  <c r="E9" i="9"/>
  <c r="B9" i="9" s="1"/>
  <c r="E13" i="9"/>
  <c r="B13" i="9" s="1"/>
  <c r="E18" i="9"/>
  <c r="B18" i="9" s="1"/>
  <c r="B274" i="9" l="1"/>
  <c r="F14" i="9"/>
  <c r="F20" i="9"/>
  <c r="B16" i="9"/>
  <c r="B6" i="9"/>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<sst xmlns="http://schemas.openxmlformats.org/spreadsheetml/2006/main" count="4369" uniqueCount="3421">
  <si>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</si>
  <si>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</si>
  <si>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</si>
  <si>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</si>
  <si>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</si>
  <si>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</si>
  <si>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</si>
  <si>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</si>
  <si>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</si>
  <si>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</si>
  <si>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</si>
  <si>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</si>
  <si>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</si>
  <si>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</si>
  <si>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</si>
  <si>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</si>
  <si>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</si>
  <si>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</si>
  <si>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</si>
  <si>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</si>
  <si>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</si>
  <si>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</si>
  <si>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</si>
  <si>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</si>
  <si>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</si>
  <si>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</si>
  <si>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</si>
  <si>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</si>
  <si>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</si>
  <si>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</si>
  <si>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</si>
  <si>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</si>
  <si>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</si>
  <si>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</si>
  <si>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</si>
  <si>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</si>
  <si>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</si>
  <si>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</si>
  <si>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</si>
  <si>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</si>
  <si>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</si>
  <si>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</si>
  <si>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</si>
  <si>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</si>
  <si>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</si>
  <si>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</si>
  <si>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</si>
  <si>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</si>
  <si>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14961 - O.Š. MATE LOVRAKA,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</si>
  <si>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</si>
  <si>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</si>
  <si>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</si>
  <si>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</si>
  <si>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</si>
  <si>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</si>
  <si>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</si>
  <si>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</si>
  <si>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</si>
  <si>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</si>
  <si>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</si>
  <si>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</si>
  <si>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</si>
  <si>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</si>
  <si>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</si>
  <si>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</si>
  <si>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</si>
  <si>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</si>
  <si>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</si>
  <si>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</si>
  <si>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</si>
  <si>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</si>
  <si>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</si>
  <si>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</si>
  <si>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</si>
  <si>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</si>
  <si>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</si>
  <si>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</si>
  <si>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</si>
  <si>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</si>
  <si>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</si>
  <si>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</si>
  <si>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</si>
  <si>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</si>
  <si>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</si>
  <si>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</si>
  <si>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</si>
  <si>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</si>
  <si>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</si>
  <si>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</si>
  <si>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</si>
  <si>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</si>
  <si>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</si>
  <si>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</si>
  <si>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</si>
  <si>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</si>
  <si>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</si>
  <si>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</si>
  <si>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</si>
  <si>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</si>
  <si>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</si>
  <si>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</si>
  <si>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</si>
  <si>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</si>
  <si>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</si>
  <si>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</si>
  <si>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</si>
  <si>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</si>
  <si>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</si>
  <si>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</si>
  <si>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</si>
  <si>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</si>
  <si>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</si>
  <si>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</si>
  <si>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</si>
  <si>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</si>
  <si>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</si>
  <si>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</si>
  <si>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</si>
  <si>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</si>
  <si>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</si>
  <si>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</si>
  <si>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</si>
  <si>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</si>
  <si>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</si>
  <si>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</si>
  <si>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</si>
  <si>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</si>
  <si>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</si>
  <si>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</si>
  <si>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</si>
  <si>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</si>
  <si>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</si>
  <si>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</si>
  <si>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</si>
  <si>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</si>
  <si>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</si>
  <si>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</si>
  <si>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</si>
  <si>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</si>
  <si>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</si>
  <si>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</si>
  <si>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</si>
  <si>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</si>
  <si>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</si>
  <si>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</si>
  <si>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</si>
  <si>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</si>
  <si>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</si>
  <si>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</si>
  <si>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</si>
  <si>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</si>
  <si>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</si>
  <si>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</si>
  <si>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</si>
  <si>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</si>
  <si>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</si>
  <si>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</si>
  <si>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</si>
  <si>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</si>
  <si>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</si>
  <si>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</si>
  <si>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</si>
  <si>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</si>
  <si>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</si>
  <si>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</si>
  <si>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</si>
  <si>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</si>
  <si>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</si>
  <si>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</si>
  <si>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</si>
  <si>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</si>
  <si>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</si>
  <si>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</si>
  <si>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</si>
  <si>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</si>
  <si>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</si>
  <si>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</si>
  <si>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</si>
  <si>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</si>
  <si>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</si>
  <si>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</si>
  <si>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</si>
  <si>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</si>
  <si>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</si>
  <si>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</si>
  <si>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</si>
  <si>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</si>
  <si>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</si>
  <si>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</si>
  <si>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</si>
  <si>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</si>
  <si>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</si>
  <si>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</si>
  <si>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</si>
  <si>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</si>
  <si>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</si>
  <si>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</si>
  <si>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</si>
  <si>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</si>
  <si>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</si>
  <si>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</si>
  <si>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</si>
  <si>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</si>
  <si>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</si>
  <si>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</si>
  <si>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</si>
  <si>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</si>
  <si>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</si>
  <si>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</si>
  <si>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</si>
  <si>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</si>
  <si>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</si>
  <si>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</si>
  <si>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</si>
  <si>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</si>
  <si>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</si>
  <si>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</si>
  <si>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</si>
  <si>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</si>
  <si>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</si>
  <si>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</si>
  <si>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</si>
  <si>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</si>
  <si>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</si>
  <si>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</si>
  <si>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</si>
  <si>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</si>
  <si>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</si>
  <si>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</si>
  <si>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</si>
  <si>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</si>
  <si>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</si>
  <si>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</si>
  <si>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</si>
  <si>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</si>
  <si>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</si>
  <si>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</si>
  <si>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</si>
  <si>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</si>
  <si>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</si>
  <si>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</si>
  <si>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</si>
  <si>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</si>
  <si>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</si>
  <si>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</si>
  <si>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</si>
  <si>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</si>
  <si>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</si>
  <si>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</si>
  <si>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</si>
  <si>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</si>
  <si>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</si>
  <si>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</si>
  <si>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</si>
  <si>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</si>
  <si>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</si>
  <si>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</si>
  <si>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</si>
  <si>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</si>
  <si>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</si>
  <si>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</si>
  <si>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</si>
  <si>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</si>
  <si>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</si>
  <si>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</si>
  <si>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</si>
  <si>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</si>
  <si>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</si>
  <si>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</si>
  <si>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</si>
  <si>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</si>
  <si>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</si>
  <si>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</si>
  <si>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</si>
  <si>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</si>
  <si>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</si>
  <si>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</si>
  <si>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</si>
  <si>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</si>
  <si>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</si>
  <si>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</si>
  <si>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</si>
  <si>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</si>
  <si>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</si>
  <si>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</si>
  <si>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</si>
  <si>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</si>
  <si>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</si>
  <si>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</si>
  <si>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</si>
  <si>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</si>
  <si>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</si>
  <si>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</si>
  <si>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</si>
  <si>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</si>
  <si>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</si>
  <si>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</si>
  <si>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</si>
  <si>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</si>
  <si>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</si>
  <si>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</si>
  <si>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</si>
  <si>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</si>
  <si>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</si>
  <si>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</si>
  <si>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</si>
  <si>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</si>
  <si>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</si>
  <si>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</si>
  <si>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</si>
  <si>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</si>
  <si>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</si>
  <si>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</si>
  <si>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</si>
  <si>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</si>
  <si>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</si>
  <si>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</si>
  <si>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</si>
  <si>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</si>
  <si>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</si>
  <si>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</si>
  <si>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</si>
  <si>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</si>
  <si>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</si>
  <si>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</si>
  <si>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</si>
  <si>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</si>
  <si>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</si>
  <si>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</si>
  <si>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</si>
  <si>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</si>
  <si>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</si>
  <si>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</si>
  <si>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</si>
  <si>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</si>
  <si>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</si>
  <si>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</si>
  <si>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</si>
  <si>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</si>
  <si>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</si>
  <si>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</si>
  <si>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</si>
  <si>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</si>
  <si>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</si>
  <si>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</si>
  <si>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</si>
  <si>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</si>
  <si>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</si>
  <si>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</si>
  <si>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</si>
  <si>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</si>
  <si>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</si>
  <si>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</si>
  <si>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</si>
  <si>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</si>
  <si>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</si>
  <si>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</si>
  <si>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</si>
  <si>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</si>
  <si>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</si>
  <si>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</si>
  <si>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</si>
  <si>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</si>
  <si>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</si>
  <si>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</si>
  <si>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</si>
  <si>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</si>
  <si>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</si>
  <si>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</si>
  <si>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</si>
  <si>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</si>
  <si>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</si>
  <si>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</si>
  <si>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</si>
  <si>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</si>
  <si>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</si>
  <si>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</si>
  <si>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</si>
  <si>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</si>
  <si>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</si>
  <si>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</si>
  <si>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</si>
  <si>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</si>
  <si>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</si>
  <si>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</si>
  <si>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</si>
  <si>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</si>
  <si>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</si>
  <si>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</si>
  <si>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</si>
  <si>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</si>
  <si>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</si>
  <si>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</si>
  <si>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</si>
  <si>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</si>
  <si>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</si>
  <si>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</si>
  <si>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</si>
  <si>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</si>
  <si>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</si>
  <si>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</si>
  <si>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</si>
  <si>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</si>
  <si>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</si>
  <si>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</si>
  <si>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</si>
  <si>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</si>
  <si>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</si>
  <si>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</si>
  <si>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</si>
  <si>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</si>
  <si>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</si>
  <si>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</si>
  <si>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</si>
  <si>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</si>
  <si>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</si>
  <si>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</si>
  <si>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</si>
  <si>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</si>
  <si>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</si>
  <si>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</si>
  <si>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</si>
  <si>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</si>
  <si>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</si>
  <si>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</si>
  <si>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</si>
  <si>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</si>
  <si>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</si>
  <si>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</si>
  <si>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</si>
  <si>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</si>
  <si>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</si>
  <si>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</si>
  <si>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</si>
  <si>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</si>
  <si>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</si>
  <si>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</si>
  <si>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</si>
  <si>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</si>
  <si>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</si>
  <si>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</si>
  <si>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</si>
  <si>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</si>
  <si>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</si>
  <si>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</si>
  <si>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</si>
  <si>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</si>
  <si>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</si>
  <si>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</si>
  <si>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</si>
  <si>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</si>
  <si>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</si>
  <si>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</si>
  <si>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</si>
  <si>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</si>
  <si>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</si>
  <si>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</si>
  <si>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</si>
  <si>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</si>
  <si>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</si>
  <si>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</si>
  <si>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</si>
  <si>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</si>
  <si>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</si>
  <si>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</si>
  <si>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</si>
  <si>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</si>
  <si>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</si>
  <si>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</si>
  <si>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</si>
  <si>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</si>
  <si>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</si>
  <si>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</si>
  <si>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</si>
  <si>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</si>
  <si>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</si>
  <si>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</si>
  <si>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</si>
  <si>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</si>
  <si>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</si>
  <si>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</si>
  <si>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</si>
  <si>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</si>
  <si>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</si>
  <si>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</si>
  <si>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</si>
  <si>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</si>
  <si>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</si>
  <si>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</si>
  <si>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</si>
  <si>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</si>
  <si>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</si>
  <si>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</si>
  <si>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</si>
  <si>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</si>
  <si>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</si>
  <si>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</si>
  <si>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</si>
  <si>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</si>
  <si>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</si>
  <si>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</si>
  <si>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</si>
  <si>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</si>
  <si>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</si>
  <si>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</si>
  <si>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</si>
  <si>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</si>
  <si>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</si>
  <si>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</si>
  <si>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</si>
  <si>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</si>
  <si>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</si>
  <si>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</si>
  <si>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</si>
  <si>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</si>
  <si>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</si>
  <si>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</si>
  <si>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</si>
  <si>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</si>
  <si>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</si>
  <si>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</si>
  <si>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</si>
  <si>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</si>
  <si>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</si>
  <si>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</si>
  <si>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</si>
  <si>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</si>
  <si>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</si>
  <si>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</si>
  <si>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</si>
  <si>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</si>
  <si>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</si>
  <si>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</si>
  <si>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</si>
  <si>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</si>
  <si>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</si>
  <si>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</si>
  <si>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</si>
  <si>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</si>
  <si>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</si>
  <si>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</si>
  <si>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</si>
  <si>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</si>
  <si>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</si>
  <si>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</si>
  <si>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</si>
  <si>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</si>
  <si>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</si>
  <si>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</si>
  <si>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</si>
  <si>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</si>
  <si>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</si>
  <si>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</si>
  <si>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</si>
  <si>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</si>
  <si>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</si>
  <si>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</si>
  <si>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</si>
  <si>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</si>
  <si>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</si>
  <si>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</si>
  <si>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</si>
  <si>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</si>
  <si>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</si>
  <si>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</si>
  <si>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</si>
  <si>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</si>
  <si>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</si>
  <si>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</si>
  <si>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</si>
  <si>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</si>
  <si>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</si>
  <si>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</si>
  <si>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</si>
  <si>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</si>
  <si>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</si>
  <si>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</si>
  <si>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</si>
  <si>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</si>
  <si>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</si>
  <si>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</si>
  <si>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</si>
  <si>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</si>
  <si>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</si>
  <si>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</si>
  <si>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</si>
  <si>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</si>
  <si>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</si>
  <si>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</si>
  <si>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</si>
  <si>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</si>
  <si>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</si>
  <si>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</si>
  <si>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</si>
  <si>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</si>
  <si>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</si>
  <si>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</si>
  <si>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</si>
  <si>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</si>
  <si>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</si>
  <si>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</si>
  <si>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</si>
  <si>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</si>
  <si>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</si>
  <si>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</si>
  <si>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</si>
  <si>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</si>
  <si>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</si>
  <si>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</si>
  <si>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</si>
  <si>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</si>
  <si>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</si>
  <si>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</si>
  <si>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</si>
  <si>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</si>
  <si>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</si>
  <si>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</si>
  <si>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</si>
  <si>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</si>
  <si>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</si>
  <si>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</si>
  <si>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</si>
  <si>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</si>
  <si>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</si>
  <si>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</si>
  <si>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</si>
  <si>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</si>
  <si>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</si>
  <si>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</si>
  <si>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</si>
  <si>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</si>
  <si>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</si>
  <si>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</si>
  <si>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</si>
  <si>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</si>
  <si>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</si>
  <si>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</si>
  <si>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</si>
  <si>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</si>
  <si>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</si>
  <si>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</si>
  <si>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</si>
  <si>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</si>
  <si>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</si>
  <si>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</si>
  <si>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</si>
  <si>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</si>
  <si>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</si>
  <si>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</si>
  <si>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</si>
  <si>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</si>
  <si>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</si>
  <si>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</si>
  <si>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</si>
  <si>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</si>
  <si>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</si>
  <si>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</si>
  <si>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</si>
  <si>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</si>
  <si>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</si>
  <si>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</si>
  <si>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</si>
  <si>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</si>
  <si>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</si>
  <si>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</si>
  <si>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</si>
  <si>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</si>
  <si>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</si>
  <si>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</si>
  <si>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</si>
  <si>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</si>
  <si>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</si>
  <si>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</si>
  <si>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</si>
  <si>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</si>
  <si>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</si>
  <si>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</si>
  <si>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</si>
  <si>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</si>
  <si>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</si>
  <si>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</si>
  <si>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</si>
  <si>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</si>
  <si>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</si>
  <si>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</si>
  <si>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</si>
  <si>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</si>
  <si>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</si>
  <si>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</si>
  <si>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</si>
  <si>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</si>
  <si>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</si>
  <si>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</si>
  <si>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</si>
  <si>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</si>
  <si>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</si>
  <si>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</si>
  <si>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</si>
  <si>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</si>
  <si>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</si>
  <si>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</si>
  <si>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</si>
  <si>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</si>
  <si>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</si>
  <si>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</si>
  <si>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</si>
  <si>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</si>
  <si>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</si>
  <si>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</si>
  <si>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</si>
  <si>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</si>
  <si>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</si>
  <si>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</si>
  <si>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</si>
  <si>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</si>
  <si>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</si>
  <si>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</si>
  <si>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</si>
  <si>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</si>
  <si>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</si>
  <si>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</si>
  <si>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</si>
  <si>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</si>
  <si>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</si>
  <si>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</si>
  <si>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</si>
  <si>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</si>
  <si>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</si>
  <si>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</si>
  <si>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</si>
  <si>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</si>
  <si>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</si>
  <si>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</si>
  <si>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</si>
  <si>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</si>
  <si>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</si>
  <si>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</si>
  <si>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</si>
  <si>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</si>
  <si>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</si>
  <si>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</si>
  <si>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</si>
  <si>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</si>
  <si>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</si>
  <si>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</si>
  <si>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</si>
  <si>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</si>
  <si>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</si>
  <si>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</si>
  <si>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</si>
  <si>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</si>
  <si>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</si>
  <si>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</si>
  <si>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</si>
  <si>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</si>
  <si>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</si>
  <si>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</si>
  <si>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</si>
  <si>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</si>
  <si>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</si>
  <si>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</si>
  <si>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</si>
  <si>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</si>
  <si>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</si>
  <si>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</si>
  <si>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</si>
  <si>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</si>
  <si>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</si>
  <si>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</si>
  <si>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</si>
  <si>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</si>
  <si>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</si>
  <si>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</si>
  <si>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</si>
  <si>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</si>
  <si>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</si>
  <si>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</si>
  <si>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</si>
  <si>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</si>
  <si>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</si>
  <si>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</si>
  <si>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</si>
  <si>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</si>
  <si>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</si>
  <si>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</si>
  <si>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</si>
  <si>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</si>
  <si>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</si>
  <si>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</si>
  <si>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</si>
  <si>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</si>
  <si>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</si>
  <si>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</si>
  <si>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</si>
  <si>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</si>
  <si>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</si>
  <si>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</si>
  <si>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</si>
  <si>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</si>
  <si>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</si>
  <si>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</si>
  <si>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</si>
  <si>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</si>
  <si>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</si>
  <si>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</si>
  <si>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</si>
  <si>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</si>
  <si>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</si>
  <si>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</si>
  <si>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</si>
  <si>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</si>
  <si>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</si>
  <si>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</si>
  <si>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</si>
  <si>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</si>
  <si>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</si>
  <si>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</si>
  <si>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</si>
  <si>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</si>
  <si>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</si>
  <si>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</si>
  <si>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</si>
  <si>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</si>
  <si>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</si>
  <si>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</si>
  <si>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</si>
  <si>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</si>
  <si>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</si>
  <si>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</si>
  <si>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</si>
  <si>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</si>
  <si>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</si>
  <si>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</si>
  <si>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</si>
  <si>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</si>
  <si>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</si>
  <si>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</si>
  <si>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</si>
  <si>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</si>
  <si>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</si>
  <si>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</si>
  <si>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</si>
  <si>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</si>
  <si>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</si>
  <si>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</si>
  <si>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</si>
  <si>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</si>
  <si>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</si>
  <si>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</si>
  <si>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</si>
  <si>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</si>
  <si>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</si>
  <si>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</si>
  <si>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</si>
  <si>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</si>
  <si>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</si>
  <si>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</si>
  <si>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</si>
  <si>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</si>
  <si>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</si>
  <si>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</si>
  <si>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</si>
  <si>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</si>
  <si>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</si>
  <si>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</si>
  <si>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</si>
  <si>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</si>
  <si>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</si>
  <si>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</si>
  <si>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</si>
  <si>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</si>
  <si>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</si>
  <si>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</si>
  <si>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</si>
  <si>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</si>
  <si>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</si>
  <si>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</si>
  <si>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</si>
  <si>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</si>
  <si>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</si>
  <si>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</si>
  <si>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</si>
  <si>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</si>
  <si>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</si>
  <si>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</si>
  <si>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</si>
  <si>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</si>
  <si>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</si>
  <si>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</si>
  <si>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</si>
  <si>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</si>
  <si>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</si>
  <si>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</si>
  <si>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</si>
  <si>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</si>
  <si>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</si>
  <si>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</si>
  <si>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</si>
  <si>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</si>
  <si>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</si>
  <si>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</si>
  <si>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</si>
  <si>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</si>
  <si>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</si>
  <si>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</si>
  <si>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</si>
  <si>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</si>
  <si>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</si>
  <si>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</si>
  <si>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</si>
  <si>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</si>
  <si>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</si>
  <si>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</si>
  <si>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</si>
  <si>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</si>
  <si>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</si>
  <si>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</si>
  <si>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</si>
  <si>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</si>
  <si>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</si>
  <si>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</si>
  <si>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</si>
  <si>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</si>
  <si>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</si>
  <si>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</si>
  <si>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</si>
  <si>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</si>
  <si>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</si>
  <si>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</si>
  <si>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</si>
  <si>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</si>
  <si>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</si>
  <si>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</si>
  <si>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</si>
  <si>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</si>
  <si>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</si>
  <si>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</si>
  <si>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</si>
  <si>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</si>
  <si>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</si>
  <si>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</si>
  <si>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</si>
  <si>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</si>
  <si>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</si>
  <si>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</si>
  <si>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</si>
  <si>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</si>
  <si>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</si>
  <si>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</si>
  <si>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</si>
  <si>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</si>
  <si>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</si>
  <si>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</si>
  <si>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</si>
  <si>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</si>
  <si>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</si>
  <si>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</si>
  <si>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</si>
  <si>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</si>
  <si>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</si>
  <si>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</si>
  <si>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</si>
  <si>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</si>
  <si>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</si>
  <si>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</si>
  <si>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</si>
  <si>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</si>
  <si>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</si>
  <si>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</si>
  <si>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</si>
  <si>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</si>
  <si>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</si>
  <si>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</si>
  <si>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</si>
  <si>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</si>
  <si>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</si>
  <si>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</si>
  <si>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</si>
  <si>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</si>
  <si>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</si>
  <si>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</si>
  <si>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</si>
  <si>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</si>
  <si>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</si>
  <si>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</si>
  <si>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</si>
  <si>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</si>
  <si>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</si>
  <si>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</si>
  <si>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</si>
  <si>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</si>
  <si>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</si>
  <si>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</si>
  <si>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</si>
  <si>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</si>
  <si>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</si>
  <si>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</si>
  <si>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</si>
  <si>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</si>
  <si>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</si>
  <si>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</si>
  <si>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</si>
  <si>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</si>
  <si>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</si>
  <si>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</si>
  <si>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</si>
  <si>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</si>
  <si>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</si>
  <si>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</si>
  <si>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</si>
  <si>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</si>
  <si>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</si>
  <si>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</si>
  <si>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</si>
  <si>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</si>
  <si>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</si>
  <si>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</si>
  <si>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</si>
  <si>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</si>
  <si>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</si>
  <si>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</si>
  <si>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</si>
  <si>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</si>
  <si>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</si>
  <si>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</si>
  <si>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</si>
  <si>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</si>
  <si>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</si>
  <si>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</si>
  <si>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</si>
  <si>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</si>
  <si>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</si>
  <si>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</si>
  <si>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</si>
  <si>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</si>
  <si>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</si>
  <si>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</si>
  <si>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</si>
  <si>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</si>
  <si>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</si>
  <si>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</si>
  <si>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</si>
  <si>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</si>
  <si>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</si>
  <si>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</si>
  <si>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</si>
  <si>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</si>
  <si>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</si>
  <si>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</si>
  <si>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</si>
  <si>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</si>
  <si>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</si>
  <si>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</si>
  <si>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</si>
  <si>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</si>
  <si>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</si>
  <si>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</si>
  <si>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</si>
  <si>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</si>
  <si>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</si>
  <si>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</si>
  <si>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</si>
  <si>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</si>
  <si>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</si>
  <si>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</si>
  <si>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</si>
  <si>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</si>
  <si>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</si>
  <si>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</si>
  <si>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</si>
  <si>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</si>
  <si>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</si>
  <si>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</si>
  <si>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</si>
  <si>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</si>
  <si>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</si>
  <si>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</si>
  <si>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</si>
  <si>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</si>
  <si>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</si>
  <si>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</si>
  <si>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</si>
  <si>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</si>
  <si>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</si>
  <si>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</si>
  <si>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</si>
  <si>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</si>
  <si>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</si>
  <si>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</si>
  <si>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</si>
  <si>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</si>
  <si>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</si>
  <si>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</si>
  <si>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</si>
  <si>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</si>
  <si>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</si>
  <si>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</si>
  <si>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</si>
  <si>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</si>
  <si>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</si>
  <si>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</si>
  <si>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</si>
  <si>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</si>
  <si>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</si>
  <si>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</si>
  <si>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</si>
  <si>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</si>
  <si>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</si>
  <si>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</si>
  <si>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</si>
  <si>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</si>
  <si>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</si>
  <si>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</si>
  <si>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</si>
  <si>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</si>
  <si>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</si>
  <si>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</si>
  <si>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</si>
  <si>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</si>
  <si>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</si>
  <si>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</si>
  <si>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</si>
  <si>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</si>
  <si>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</si>
  <si>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</si>
  <si>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</si>
  <si>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</si>
  <si>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</si>
  <si>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</si>
  <si>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</si>
  <si>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</si>
  <si>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</si>
  <si>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</si>
  <si>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</si>
  <si>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</si>
  <si>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</si>
  <si>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</si>
  <si>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</si>
  <si>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</si>
  <si>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</si>
  <si>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</si>
  <si>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</si>
  <si>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</si>
  <si>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</si>
  <si>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</si>
  <si>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</si>
  <si>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</si>
  <si>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</si>
  <si>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</si>
  <si>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</si>
  <si>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</si>
  <si>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</si>
  <si>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</si>
  <si>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</si>
  <si>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</si>
  <si>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</si>
  <si>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</si>
  <si>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</si>
  <si>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</si>
  <si>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</si>
  <si>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</si>
  <si>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</si>
  <si>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</si>
  <si>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</si>
  <si>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</si>
  <si>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</si>
  <si>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</si>
  <si>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</si>
  <si>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</si>
  <si>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</si>
  <si>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</si>
  <si>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</si>
  <si>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</si>
  <si>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</si>
  <si>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</si>
  <si>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</si>
  <si>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</si>
  <si>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</si>
  <si>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</si>
  <si>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</si>
  <si>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</si>
  <si>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</si>
  <si>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</si>
  <si>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</si>
  <si>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</si>
  <si>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</si>
  <si>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</si>
  <si>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</si>
  <si>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</si>
  <si>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</si>
  <si>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</si>
  <si>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</si>
  <si>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</si>
  <si>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</si>
  <si>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</si>
  <si>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</si>
  <si>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</si>
  <si>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</si>
  <si>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</si>
  <si>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</si>
  <si>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</si>
  <si>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</si>
  <si>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</si>
  <si>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</si>
  <si>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</si>
  <si>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</si>
  <si>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</si>
  <si>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</si>
  <si>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</si>
  <si>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</si>
  <si>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</si>
  <si>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</si>
  <si>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</si>
  <si>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</si>
  <si>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</si>
  <si>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</si>
  <si>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</si>
  <si>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</si>
  <si>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</si>
  <si>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</si>
  <si>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</si>
  <si>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</si>
  <si>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</si>
  <si>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</si>
  <si>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</si>
  <si>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</si>
  <si>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</si>
  <si>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</si>
  <si>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</si>
  <si>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</si>
  <si>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</si>
  <si>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</si>
  <si>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</si>
  <si>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</si>
  <si>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</si>
  <si>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</si>
  <si>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</si>
  <si>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</si>
  <si>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</si>
  <si>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</si>
  <si>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</si>
  <si>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</si>
  <si>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</si>
  <si>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</si>
  <si>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</si>
  <si>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</si>
  <si>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</si>
  <si>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</si>
  <si>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</si>
  <si>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</si>
  <si>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</si>
  <si>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</si>
  <si>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</si>
  <si>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</si>
  <si>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</si>
  <si>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</si>
  <si>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</si>
  <si>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</si>
  <si>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</si>
  <si>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</si>
  <si>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</si>
  <si>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</si>
  <si>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</si>
  <si>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</si>
  <si>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</si>
  <si>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</si>
  <si>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</si>
  <si>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</si>
  <si>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</si>
  <si>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</si>
  <si>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</si>
  <si>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</si>
  <si>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</si>
  <si>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</si>
  <si>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</si>
  <si>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</si>
  <si>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</si>
  <si>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</si>
  <si>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</si>
  <si>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</si>
  <si>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</si>
  <si>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</si>
  <si>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</si>
  <si>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</si>
  <si>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</si>
  <si>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</si>
  <si>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</si>
  <si>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</si>
  <si>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</si>
  <si>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</si>
  <si>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</si>
  <si>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</si>
  <si>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</si>
  <si>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</si>
  <si>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</si>
  <si>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</si>
  <si>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</si>
  <si>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</si>
  <si>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</si>
  <si>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</si>
  <si>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</si>
  <si>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</si>
  <si>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</si>
  <si>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</si>
  <si>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</si>
  <si>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</si>
  <si>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</si>
  <si>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</si>
  <si>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</si>
  <si>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</si>
  <si>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</si>
  <si>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</si>
  <si>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</si>
  <si>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</si>
  <si>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</si>
  <si>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</si>
  <si>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</si>
  <si>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</si>
  <si>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</si>
  <si>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</si>
  <si>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</si>
  <si>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</si>
  <si>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</si>
  <si>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</si>
  <si>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</si>
  <si>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</si>
  <si>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</si>
  <si>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</si>
  <si>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</si>
  <si>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</si>
  <si>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</si>
  <si>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</si>
  <si>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</si>
  <si>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</si>
  <si>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</si>
  <si>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</si>
  <si>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</si>
  <si>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</si>
  <si>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</si>
  <si>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</si>
  <si>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</si>
  <si>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</si>
  <si>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</si>
  <si>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</si>
  <si>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</si>
  <si>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</si>
  <si>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</si>
  <si>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</si>
  <si>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</si>
  <si>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</si>
  <si>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</si>
  <si>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</si>
  <si>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</si>
  <si>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</si>
  <si>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</si>
  <si>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</si>
  <si>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</si>
  <si>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</si>
  <si>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</si>
  <si>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</si>
  <si>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</si>
  <si>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</si>
  <si>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</si>
  <si>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</si>
  <si>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</si>
  <si>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</si>
  <si>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</si>
  <si>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</si>
  <si>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</si>
  <si>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</si>
  <si>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</si>
  <si>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</si>
  <si>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</si>
  <si>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</si>
  <si>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</si>
  <si>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</si>
  <si>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</si>
  <si>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</si>
  <si>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</si>
  <si>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</si>
  <si>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</si>
  <si>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</si>
  <si>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</si>
  <si>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</si>
  <si>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</si>
  <si>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</si>
  <si>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</si>
  <si>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</si>
  <si>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</si>
  <si>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</si>
  <si>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</si>
  <si>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</si>
  <si>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</si>
  <si>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</si>
  <si>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</si>
  <si>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</si>
  <si>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</si>
  <si>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</si>
  <si>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</si>
  <si>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</si>
  <si>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</si>
  <si>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</si>
  <si>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</si>
  <si>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</si>
  <si>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</si>
  <si>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</si>
  <si>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</si>
  <si>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</si>
  <si>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</si>
  <si>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</si>
  <si>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</si>
  <si>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</si>
  <si>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</si>
  <si>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</si>
  <si>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</si>
  <si>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</si>
  <si>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</si>
  <si>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</si>
  <si>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</si>
  <si>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</si>
  <si>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</si>
  <si>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</si>
  <si>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</si>
  <si>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</si>
  <si>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</si>
  <si>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</si>
  <si>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</si>
  <si>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</si>
  <si>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</si>
  <si>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</si>
  <si>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</si>
  <si>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</si>
  <si>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</si>
  <si>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</si>
  <si>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</si>
  <si>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</si>
  <si>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</si>
  <si>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</si>
  <si>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</si>
  <si>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</si>
  <si>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</si>
  <si>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</si>
  <si>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</si>
  <si>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</si>
  <si>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</si>
  <si>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</si>
  <si>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</si>
  <si>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</si>
  <si>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</si>
  <si>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</si>
  <si>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</si>
  <si>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</si>
  <si>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</si>
  <si>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</si>
  <si>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</si>
  <si>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</si>
  <si>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</si>
  <si>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</si>
  <si>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</si>
  <si>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</si>
  <si>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</si>
  <si>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</si>
  <si>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</si>
  <si>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</si>
  <si>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</si>
  <si>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</si>
  <si>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</si>
  <si>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</si>
  <si>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</si>
  <si>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</si>
  <si>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</si>
  <si>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</si>
  <si>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</si>
  <si>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</si>
  <si>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</si>
  <si>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</si>
  <si>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</si>
  <si>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</si>
  <si>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</si>
  <si>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</si>
  <si>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</si>
  <si>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</si>
  <si>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</si>
  <si>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</si>
  <si>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</si>
  <si>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</si>
  <si>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</si>
  <si>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</si>
  <si>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</si>
  <si>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</si>
  <si>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</si>
  <si>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</si>
  <si>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</si>
  <si>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</si>
  <si>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</si>
  <si>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</si>
  <si>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</si>
  <si>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</si>
  <si>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</si>
  <si>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</si>
  <si>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</si>
  <si>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</si>
  <si>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</si>
  <si>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</si>
  <si>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</si>
  <si>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</si>
  <si>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</si>
  <si>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</si>
  <si>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</si>
  <si>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</si>
  <si>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</si>
  <si>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</si>
  <si>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</si>
  <si>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</si>
  <si>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</si>
  <si>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</si>
  <si>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</si>
  <si>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</si>
  <si>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</si>
  <si>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</si>
  <si>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</si>
  <si>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</si>
  <si>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</si>
  <si>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</si>
  <si>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</si>
  <si>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</si>
  <si>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</si>
  <si>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</si>
  <si>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</si>
  <si>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</si>
  <si>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</si>
  <si>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</si>
  <si>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</si>
  <si>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</si>
  <si>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</si>
  <si>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</si>
  <si>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</si>
  <si>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</si>
  <si>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</si>
  <si>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</si>
  <si>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</si>
  <si>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</si>
  <si>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</si>
  <si>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</si>
  <si>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</si>
  <si>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</si>
  <si>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</si>
  <si>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</si>
  <si>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</si>
  <si>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</si>
  <si>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</si>
  <si>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</si>
  <si>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</si>
  <si>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</si>
  <si>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</si>
  <si>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</si>
  <si>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</si>
  <si>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</si>
  <si>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</si>
  <si>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</si>
  <si>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</si>
  <si>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</si>
  <si>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</si>
  <si>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</si>
  <si>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</si>
  <si>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</si>
  <si>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</si>
  <si>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</si>
  <si>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</si>
  <si>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</si>
  <si>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</si>
  <si>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</si>
  <si>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</si>
  <si>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</si>
  <si>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</si>
  <si>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</si>
  <si>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</si>
  <si>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</si>
  <si>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</si>
  <si>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</si>
  <si>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</si>
  <si>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</si>
  <si>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</si>
  <si>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</si>
  <si>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</si>
  <si>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</si>
  <si>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</si>
  <si>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</si>
  <si>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</si>
  <si>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</si>
  <si>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</si>
  <si>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</si>
  <si>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</si>
  <si>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</si>
  <si>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</si>
  <si>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</si>
  <si>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</si>
  <si>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</si>
  <si>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</si>
  <si>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</si>
  <si>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</si>
  <si>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</si>
  <si>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</si>
  <si>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</si>
  <si>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</si>
  <si>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</si>
  <si>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</si>
  <si>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</si>
  <si>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</si>
  <si>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</si>
  <si>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</si>
  <si>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</si>
  <si>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</si>
  <si>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</si>
  <si>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</si>
  <si>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</si>
  <si>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</si>
  <si>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</si>
  <si>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</si>
  <si>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</si>
  <si>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</si>
  <si>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</si>
  <si>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</si>
  <si>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</si>
  <si>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</si>
  <si>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</si>
  <si>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</si>
  <si>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</si>
  <si>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</si>
  <si>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</si>
  <si>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</si>
  <si>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</si>
  <si>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</si>
  <si>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</si>
  <si>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</si>
  <si>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</si>
  <si>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</si>
  <si>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</si>
  <si>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</si>
  <si>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</si>
  <si>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</si>
  <si>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</si>
  <si>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</si>
  <si>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</si>
  <si>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</si>
  <si>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</si>
  <si>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</si>
  <si>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</si>
  <si>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</si>
  <si>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</si>
  <si>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</si>
  <si>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</si>
  <si>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</si>
  <si>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</si>
  <si>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</si>
  <si>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</si>
  <si>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</si>
  <si>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</si>
  <si>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</si>
  <si>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</si>
  <si>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</si>
  <si>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</si>
  <si>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</si>
  <si>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</si>
  <si>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</si>
  <si>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</si>
  <si>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</si>
  <si>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</si>
  <si>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</si>
  <si>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</si>
  <si>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</si>
  <si>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</si>
  <si>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</si>
  <si>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</si>
  <si>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</si>
  <si>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</si>
  <si>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</si>
  <si>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</si>
  <si>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</si>
  <si>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</si>
  <si>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</si>
  <si>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</si>
  <si>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</si>
  <si>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</si>
  <si>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</si>
  <si>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</si>
  <si>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</si>
  <si>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</si>
  <si>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</si>
  <si>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</si>
  <si>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</si>
  <si>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</si>
  <si>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</si>
  <si>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</si>
  <si>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</si>
  <si>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</si>
  <si>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</si>
  <si>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</si>
  <si>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</si>
  <si>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</si>
  <si>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</si>
  <si>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</si>
  <si>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</si>
  <si>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</si>
  <si>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</si>
  <si>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</si>
  <si>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</si>
  <si>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</si>
  <si>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</si>
  <si>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</si>
  <si>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</si>
  <si>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</si>
  <si>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</si>
  <si>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</si>
  <si>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</si>
  <si>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</si>
  <si>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</si>
  <si>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</si>
  <si>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</si>
  <si>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</si>
  <si>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</si>
  <si>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</si>
  <si>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</si>
  <si>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</si>
  <si>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</si>
  <si>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</si>
  <si>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</si>
  <si>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</si>
  <si>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</si>
  <si>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</si>
  <si>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</si>
  <si>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</si>
  <si>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</si>
  <si>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</si>
  <si>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</si>
  <si>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</si>
  <si>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</si>
  <si>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</si>
  <si>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</si>
  <si>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</si>
  <si>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</si>
  <si>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</si>
  <si>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</si>
  <si>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</si>
  <si>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</si>
  <si>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</si>
  <si>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</si>
  <si>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</si>
  <si>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</si>
  <si>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</si>
  <si>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</si>
  <si>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</si>
  <si>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</si>
  <si>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</si>
  <si>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</si>
  <si>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</si>
  <si>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</si>
  <si>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</si>
  <si>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</si>
  <si>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</si>
  <si>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</si>
  <si>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</si>
  <si>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</si>
  <si>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</si>
  <si>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</si>
  <si>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</si>
  <si>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</si>
  <si>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</si>
  <si>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</si>
  <si>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</si>
  <si>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</si>
  <si>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</si>
  <si>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</si>
  <si>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</si>
  <si>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</si>
  <si>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</si>
  <si>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</si>
  <si>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</si>
  <si>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</si>
  <si>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</si>
  <si>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</si>
  <si>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</si>
  <si>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</si>
  <si>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</si>
  <si>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</si>
  <si>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</si>
  <si>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</si>
  <si>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</si>
  <si>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</si>
  <si>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</si>
  <si>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</si>
  <si>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</si>
  <si>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</si>
  <si>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</si>
  <si>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</si>
  <si>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</si>
  <si>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</si>
  <si>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</si>
  <si>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</si>
  <si>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</si>
  <si>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</si>
  <si>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</si>
  <si>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</si>
  <si>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</si>
  <si>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</si>
  <si>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</si>
  <si>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</si>
  <si>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</si>
  <si>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</si>
  <si>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</si>
  <si>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</si>
  <si>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</si>
  <si>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</si>
  <si>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</si>
  <si>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</si>
  <si>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</si>
  <si>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</si>
  <si>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</si>
  <si>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</si>
  <si>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</si>
  <si>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</si>
  <si>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</si>
  <si>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</si>
  <si>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</si>
  <si>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</si>
  <si>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</si>
  <si>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</si>
  <si>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</si>
  <si>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</si>
  <si>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</si>
  <si>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</si>
  <si>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</si>
  <si>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</si>
  <si>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</si>
  <si>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</si>
  <si>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</si>
  <si>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</si>
  <si>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</si>
  <si>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</si>
  <si>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</si>
  <si>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</si>
  <si>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</si>
  <si>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</si>
  <si>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</si>
  <si>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</si>
  <si>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</si>
  <si>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</si>
  <si>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</si>
  <si>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</si>
  <si>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</si>
  <si>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</si>
  <si>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</si>
  <si>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</si>
  <si>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</si>
  <si>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</si>
  <si>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</si>
  <si>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</si>
  <si>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</si>
  <si>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</si>
  <si>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</si>
  <si>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</si>
  <si>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</si>
  <si>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</si>
  <si>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</si>
  <si>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</si>
  <si>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</si>
  <si>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</si>
  <si>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</si>
  <si>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</si>
  <si>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</si>
  <si>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</si>
  <si>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</si>
  <si>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</si>
  <si>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</si>
  <si>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</si>
  <si>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</si>
  <si>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</si>
  <si>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</si>
  <si>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</si>
  <si>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</si>
  <si>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</si>
  <si>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</si>
  <si>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</si>
  <si>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</si>
  <si>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</si>
  <si>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</si>
  <si>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</si>
  <si>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</si>
  <si>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</si>
  <si>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</si>
  <si>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</si>
  <si>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</si>
  <si>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</si>
  <si>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</si>
  <si>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</si>
  <si>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</si>
  <si>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</si>
  <si>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</si>
  <si>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</si>
  <si>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</si>
  <si>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</si>
  <si>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</si>
  <si>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</si>
  <si>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</si>
  <si>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</si>
  <si>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</si>
  <si>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</si>
  <si>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</si>
  <si>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</si>
  <si>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</si>
  <si>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</si>
  <si>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</si>
  <si>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</si>
  <si>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</si>
  <si>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</si>
  <si>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</si>
  <si>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</si>
  <si>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</si>
  <si>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</si>
  <si>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</si>
  <si>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</si>
  <si>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</si>
  <si>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</si>
  <si>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</si>
  <si>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</si>
  <si>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</si>
  <si>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</si>
  <si>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</si>
  <si>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</si>
  <si>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</si>
  <si>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</si>
  <si>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</si>
  <si>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</si>
  <si>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</si>
  <si>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</si>
  <si>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</si>
  <si>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</si>
  <si>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</si>
  <si>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</si>
  <si>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</si>
  <si>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</si>
  <si>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</si>
  <si>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</si>
  <si>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</si>
  <si>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</si>
  <si>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</si>
  <si>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</si>
  <si>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</si>
  <si>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</si>
  <si>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</si>
  <si>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</si>
  <si>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</si>
  <si>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</si>
  <si>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</si>
  <si>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</si>
  <si>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</si>
  <si>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</si>
  <si>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</si>
  <si>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</si>
  <si>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</si>
  <si>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</si>
  <si>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</si>
  <si>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</si>
  <si>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</si>
  <si>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</si>
  <si>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</si>
  <si>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</si>
  <si>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</si>
  <si>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</si>
  <si>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</si>
  <si>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</si>
  <si>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</si>
  <si>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</si>
  <si>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</si>
  <si>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</si>
  <si>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</si>
  <si>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</si>
  <si>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</si>
  <si>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</si>
  <si>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</si>
  <si>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</si>
  <si>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</si>
  <si>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</si>
  <si>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</si>
  <si>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</si>
  <si>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</si>
  <si>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</si>
  <si>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</si>
  <si>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</si>
  <si>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</si>
  <si>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</si>
  <si>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</si>
  <si>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</si>
  <si>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</si>
  <si>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</si>
  <si>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</si>
  <si>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</si>
  <si>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</si>
  <si>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</si>
  <si>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</si>
  <si>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</si>
  <si>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</si>
  <si>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</si>
  <si>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</si>
  <si>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</si>
  <si>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</si>
  <si>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</si>
  <si>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</si>
  <si>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</si>
  <si>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</si>
  <si>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</si>
  <si>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</si>
  <si>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</si>
  <si>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</si>
  <si>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</si>
  <si>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</si>
  <si>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</si>
  <si>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</si>
  <si>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</si>
  <si>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</si>
  <si>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</si>
  <si>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</si>
  <si>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</si>
  <si>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</si>
  <si>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</si>
  <si>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</si>
  <si>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</si>
  <si>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</si>
  <si>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</si>
  <si>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</si>
  <si>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</si>
  <si>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</si>
  <si>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</si>
  <si>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</si>
  <si>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</si>
  <si>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</si>
  <si>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</si>
  <si>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</si>
  <si>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</si>
  <si>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</si>
  <si>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</si>
  <si>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</si>
  <si>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</si>
  <si>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</si>
  <si>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</si>
  <si>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</si>
  <si>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</si>
  <si>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</si>
  <si>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</si>
  <si>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</si>
  <si>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</si>
  <si>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</si>
  <si>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</si>
  <si>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</si>
  <si>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</si>
  <si>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</si>
  <si>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</si>
  <si>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</si>
  <si>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</si>
  <si>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</si>
  <si>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</si>
  <si>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</si>
  <si>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</si>
  <si>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</si>
  <si>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</si>
  <si>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</si>
  <si>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</si>
  <si>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</si>
  <si>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</si>
  <si>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</si>
  <si>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</si>
  <si>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</si>
  <si>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</si>
  <si>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</si>
  <si>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</si>
  <si>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</si>
  <si>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</si>
  <si>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</si>
  <si>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</si>
  <si>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</si>
  <si>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</si>
  <si>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</si>
  <si>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</si>
  <si>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</si>
  <si>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</si>
  <si>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</si>
  <si>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</si>
  <si>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</si>
  <si>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</si>
  <si>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</si>
  <si>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</si>
  <si>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</si>
  <si>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</si>
  <si>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</si>
  <si>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</si>
  <si>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</si>
  <si>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</si>
  <si>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</si>
  <si>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</si>
  <si>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</si>
  <si>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</si>
  <si>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</si>
  <si>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</si>
  <si>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</si>
  <si>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</si>
  <si>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</si>
  <si>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</si>
  <si>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</si>
  <si>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</si>
  <si>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</si>
  <si>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</si>
  <si>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</si>
  <si>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</si>
  <si>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</si>
  <si>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</si>
  <si>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</si>
  <si>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</si>
  <si>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</si>
  <si>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</si>
  <si>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</si>
  <si>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</si>
  <si>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</si>
  <si>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</si>
  <si>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</si>
  <si>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</si>
  <si>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</si>
  <si>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</si>
  <si>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</si>
  <si>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</si>
  <si>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</si>
  <si>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</si>
  <si>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</si>
  <si>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</si>
  <si>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</si>
  <si>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</si>
  <si>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</si>
  <si>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</si>
  <si>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</si>
  <si>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</si>
  <si>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</si>
  <si>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</si>
  <si>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</si>
  <si>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</si>
  <si>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</si>
  <si>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</si>
  <si>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</si>
  <si>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</si>
  <si>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</si>
  <si>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</si>
  <si>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</si>
  <si>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</si>
  <si>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</si>
  <si>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</si>
  <si>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</si>
  <si>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</si>
  <si>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</si>
  <si>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</si>
  <si>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</si>
  <si>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</si>
  <si>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</si>
  <si>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</si>
  <si>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</si>
  <si>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</si>
  <si>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</si>
  <si>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</si>
  <si>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</si>
  <si>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</si>
  <si>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</si>
  <si>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</si>
  <si>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</si>
  <si>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</si>
  <si>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</si>
  <si>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</si>
  <si>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</si>
  <si>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</si>
  <si>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</si>
  <si>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</si>
  <si>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</si>
  <si>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</si>
  <si>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</si>
  <si>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</si>
  <si>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</si>
  <si>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</si>
  <si>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</si>
  <si>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</si>
  <si>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</si>
  <si>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</si>
  <si>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</si>
  <si>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</si>
  <si>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</si>
  <si>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</si>
  <si>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</si>
  <si>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</si>
  <si>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</si>
  <si>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</si>
  <si>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</si>
  <si>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</si>
  <si>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</si>
  <si>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</si>
  <si>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</si>
  <si>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</si>
  <si>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</si>
  <si>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</si>
  <si>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</si>
  <si>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</si>
  <si>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</si>
  <si>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</si>
  <si>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</si>
  <si>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</si>
  <si>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</si>
  <si>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</si>
  <si>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</si>
  <si>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</si>
  <si>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</si>
  <si>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</si>
  <si>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</si>
  <si>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</si>
  <si>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</si>
  <si>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</si>
  <si>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</si>
  <si>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</si>
  <si>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</si>
  <si>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</si>
  <si>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</si>
  <si>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</si>
  <si>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</si>
  <si>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</si>
  <si>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</si>
  <si>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</si>
  <si>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</si>
  <si>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</si>
  <si>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</si>
  <si>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</si>
  <si>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</si>
  <si>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</si>
  <si>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</si>
  <si>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</si>
  <si>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</si>
  <si>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</si>
  <si>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</si>
  <si>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</si>
  <si>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</si>
  <si>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</si>
  <si>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</si>
  <si>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</si>
  <si>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</si>
  <si>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</si>
  <si>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</si>
  <si>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</si>
  <si>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</si>
  <si>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</si>
  <si>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</si>
  <si>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</si>
  <si>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</si>
  <si>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</si>
  <si>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</si>
  <si>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</si>
  <si>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</si>
  <si>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</si>
  <si>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</si>
  <si>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</si>
  <si>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</si>
  <si>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</si>
  <si>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</si>
  <si>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</si>
  <si>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</si>
  <si>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</si>
  <si>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</si>
  <si>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</si>
  <si>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</si>
  <si>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</si>
  <si>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</si>
  <si>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</si>
  <si>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</si>
  <si>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</si>
  <si>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</si>
  <si>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</si>
  <si>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</si>
  <si>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</si>
  <si>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</si>
  <si>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</si>
  <si>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</si>
  <si>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</si>
  <si>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</si>
  <si>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</si>
  <si>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</si>
  <si>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</si>
  <si>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</si>
  <si>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</si>
  <si>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</si>
  <si>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</si>
  <si>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</si>
  <si>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</si>
  <si>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</si>
  <si>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</si>
  <si>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</si>
  <si>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</si>
  <si>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</si>
  <si>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</si>
  <si>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</si>
  <si>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</si>
  <si>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</si>
  <si>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</si>
  <si>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</si>
  <si>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</si>
  <si>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</si>
  <si>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</si>
  <si>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</si>
  <si>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</si>
  <si>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</si>
  <si>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</si>
  <si>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</si>
  <si>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</si>
  <si>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</si>
  <si>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</si>
  <si>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</si>
  <si>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</si>
  <si>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</si>
  <si>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</si>
  <si>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</si>
  <si>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</si>
  <si>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</si>
  <si>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</si>
  <si>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</si>
  <si>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</si>
  <si>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</si>
  <si>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</si>
  <si>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</si>
  <si>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</si>
  <si>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</si>
  <si>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</si>
  <si>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</si>
  <si>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</si>
  <si>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</si>
  <si>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</si>
  <si>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</si>
  <si>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</si>
  <si>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</si>
  <si>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</si>
  <si>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</si>
  <si>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</si>
  <si>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</si>
  <si>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</si>
  <si>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</si>
  <si>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</si>
  <si>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</si>
  <si>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</si>
  <si>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</si>
  <si>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</si>
  <si>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</si>
  <si>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</si>
  <si>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</si>
  <si>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</si>
  <si>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</si>
  <si>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</si>
  <si>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</si>
  <si>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</si>
  <si>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</si>
  <si>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</si>
  <si>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</si>
  <si>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</si>
  <si>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</si>
  <si>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</si>
  <si>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</si>
  <si>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</si>
  <si>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</si>
  <si>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</si>
  <si>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</si>
  <si>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</si>
  <si>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</si>
  <si>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</si>
  <si>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</si>
  <si>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</si>
  <si>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</si>
  <si>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</si>
  <si>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</si>
  <si>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</si>
  <si>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</si>
  <si>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</si>
  <si>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</si>
  <si>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</si>
  <si>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</si>
  <si>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</si>
  <si>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</si>
  <si>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</si>
  <si>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</si>
  <si>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</si>
  <si>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</si>
  <si>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</si>
  <si>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</si>
  <si>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</si>
  <si>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</si>
  <si>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</si>
  <si>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</si>
  <si>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</si>
  <si>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</si>
  <si>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</si>
  <si>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</si>
  <si>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</si>
  <si>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</si>
  <si>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</si>
  <si>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</si>
  <si>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</si>
  <si>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</si>
  <si>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</si>
  <si>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</si>
  <si>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</si>
  <si>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</si>
  <si>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</si>
  <si>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</si>
  <si>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</si>
  <si>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</si>
  <si>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</si>
  <si>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</si>
  <si>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</si>
  <si>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</si>
  <si>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</si>
  <si>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</si>
  <si>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</si>
  <si>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</si>
  <si>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</si>
  <si>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</si>
  <si>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</si>
  <si>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</si>
  <si>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</si>
  <si>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</si>
  <si>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</si>
  <si>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</si>
  <si>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</si>
  <si>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</si>
  <si>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</si>
  <si>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</si>
  <si>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</si>
  <si>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</si>
  <si>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</si>
  <si>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</si>
  <si>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</si>
  <si>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</si>
  <si>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</si>
  <si>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</si>
  <si>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</si>
  <si>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</si>
  <si>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</si>
  <si>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</si>
  <si>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</si>
  <si>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</si>
  <si>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</si>
  <si>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</si>
  <si>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</si>
  <si>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</si>
  <si>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</si>
  <si>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</si>
  <si>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</si>
  <si>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</si>
  <si>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</si>
  <si>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</si>
  <si>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</si>
  <si>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</si>
  <si>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</si>
  <si>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</si>
  <si>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</si>
  <si>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</si>
  <si>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</si>
  <si>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</si>
  <si>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</si>
  <si>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</si>
  <si>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</si>
  <si>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</si>
  <si>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</si>
  <si>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</si>
  <si>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</si>
  <si>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</si>
  <si>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</si>
  <si>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</si>
  <si>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</si>
  <si>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</si>
  <si>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</si>
  <si>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</si>
  <si>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</si>
  <si>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</si>
  <si>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</si>
  <si>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</si>
  <si>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</si>
  <si>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</si>
  <si>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</si>
  <si>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</si>
  <si>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</si>
  <si>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</si>
  <si>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</si>
  <si>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</si>
  <si>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</si>
  <si>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</si>
  <si>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</si>
  <si>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</si>
  <si>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</si>
  <si>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</si>
  <si>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</si>
  <si>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</si>
  <si>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</si>
  <si>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</si>
  <si>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</si>
  <si>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</si>
  <si>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</si>
  <si>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</si>
  <si>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</si>
  <si>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</si>
  <si>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</si>
  <si>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</si>
  <si>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</si>
  <si>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</si>
  <si>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</si>
  <si>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</si>
  <si>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</si>
  <si>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</si>
  <si>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</si>
  <si>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</si>
  <si>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</si>
  <si>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</si>
  <si>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</si>
  <si>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</si>
  <si>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</si>
  <si>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</si>
  <si>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</si>
  <si>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</si>
  <si>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</si>
  <si>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</si>
  <si>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</si>
  <si>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</si>
  <si>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</si>
  <si>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</si>
  <si>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</si>
  <si>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</si>
  <si>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</si>
  <si>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</si>
  <si>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</si>
  <si>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</si>
  <si>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</si>
  <si>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</si>
  <si>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</si>
  <si>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</si>
  <si>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</si>
  <si>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</si>
  <si>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</si>
  <si>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</si>
  <si>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</si>
  <si>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</si>
  <si>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</si>
  <si>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</si>
  <si>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</si>
  <si>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</si>
  <si>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</si>
  <si>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</si>
  <si>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</si>
  <si>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</si>
  <si>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</si>
  <si>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</si>
  <si>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</si>
  <si>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</si>
  <si>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</si>
  <si>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</si>
  <si>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</si>
  <si>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</si>
  <si>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</si>
  <si>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</si>
  <si>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</si>
  <si>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</si>
  <si>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</si>
  <si>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</si>
  <si>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</si>
  <si>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</si>
  <si>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</si>
  <si>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</si>
  <si>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</si>
  <si>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</si>
  <si>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</si>
  <si>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</si>
  <si>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</si>
  <si>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</si>
  <si>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</si>
  <si>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</si>
  <si>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</si>
  <si>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</si>
  <si>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</si>
  <si>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</si>
  <si>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</si>
  <si>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</si>
  <si>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</si>
  <si>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</si>
  <si>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</si>
  <si>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</si>
  <si>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</si>
  <si>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</si>
  <si>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</si>
  <si>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</si>
  <si>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</si>
  <si>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</si>
  <si>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</si>
  <si>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</si>
  <si>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</si>
  <si>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</si>
  <si>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</si>
  <si>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</si>
  <si>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</si>
  <si>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</si>
  <si>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</si>
  <si>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</si>
  <si>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</si>
  <si>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</si>
  <si>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</si>
  <si>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</si>
  <si>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</si>
  <si>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</si>
  <si>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</si>
  <si>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</si>
  <si>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</si>
  <si>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</si>
  <si>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</si>
  <si>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</si>
  <si>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</si>
  <si>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</si>
  <si>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</si>
  <si>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</si>
  <si>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</si>
  <si>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</si>
  <si>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</si>
  <si>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</si>
  <si>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</si>
  <si>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</si>
  <si>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</si>
  <si>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</si>
  <si>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</si>
  <si>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</si>
  <si>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</si>
  <si>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</si>
  <si>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</si>
  <si>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</si>
  <si>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</si>
  <si>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</si>
  <si>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</si>
  <si>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</si>
  <si>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</si>
  <si>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</si>
  <si>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</si>
  <si>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</si>
  <si>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</si>
  <si>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</si>
  <si>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</si>
  <si>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</si>
  <si>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</si>
  <si>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</si>
  <si>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</si>
  <si>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</si>
  <si>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</si>
  <si>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</si>
  <si>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</si>
  <si>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</si>
  <si>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</si>
  <si>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</si>
  <si>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</si>
  <si>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</si>
  <si>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</si>
  <si>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</si>
  <si>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</si>
  <si>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</si>
  <si>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</si>
  <si>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</si>
  <si>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</si>
  <si>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</si>
  <si>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</si>
  <si>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</si>
  <si>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</si>
  <si>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</si>
  <si>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</si>
  <si>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</si>
  <si>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</si>
  <si>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</si>
  <si>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</si>
  <si>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</si>
  <si>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</si>
  <si>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</si>
  <si>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</si>
  <si>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</si>
  <si>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</si>
  <si>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</si>
  <si>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</si>
  <si>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</si>
  <si>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</si>
  <si>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</si>
  <si>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</si>
  <si>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</si>
  <si>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</si>
  <si>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</si>
  <si>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</si>
  <si>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</si>
  <si>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</si>
  <si>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</si>
  <si>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</si>
  <si>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</si>
  <si>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</si>
  <si>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</si>
  <si>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</si>
  <si>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</si>
  <si>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</si>
  <si>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</si>
  <si>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</si>
  <si>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</si>
  <si>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</si>
  <si>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</si>
  <si>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</si>
  <si>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</si>
  <si>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</si>
  <si>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</si>
  <si>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</si>
  <si>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</si>
  <si>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</si>
  <si>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</si>
  <si>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</si>
  <si>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</si>
  <si>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</si>
  <si>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</si>
  <si>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</si>
  <si>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</si>
  <si>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</si>
  <si>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</si>
  <si>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</si>
  <si>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</si>
  <si>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</si>
  <si>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</si>
  <si>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</si>
  <si>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</si>
  <si>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</si>
  <si>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</si>
  <si>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</si>
  <si>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</si>
  <si>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</si>
  <si>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</si>
  <si>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</si>
  <si>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</si>
  <si>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</si>
  <si>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</si>
  <si>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</si>
  <si>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</si>
  <si>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</si>
  <si>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</si>
  <si>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</si>
  <si>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</si>
  <si>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</si>
  <si>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</si>
  <si>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</si>
  <si>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</si>
  <si>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</si>
  <si>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</si>
  <si>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</si>
  <si>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</si>
  <si>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</si>
  <si>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</si>
  <si>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</si>
  <si>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</si>
  <si>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</si>
  <si>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</si>
  <si>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</si>
  <si>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</si>
  <si>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</si>
  <si>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</si>
  <si>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</si>
  <si>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</si>
  <si>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</si>
  <si>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</si>
  <si>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</si>
  <si>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</si>
  <si>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</si>
  <si>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</si>
  <si>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</si>
  <si>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</si>
  <si>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</si>
  <si>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</si>
  <si>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</si>
  <si>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</si>
  <si>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</si>
  <si>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</si>
  <si>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</si>
  <si>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</si>
  <si>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</si>
  <si>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</si>
  <si>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</si>
  <si>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</si>
  <si>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</si>
  <si>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</si>
  <si>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</si>
  <si>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</si>
  <si>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</si>
  <si>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</si>
  <si>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</si>
  <si>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</si>
  <si>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</si>
  <si>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</si>
  <si>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</si>
  <si>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</si>
  <si>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</si>
  <si>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</si>
  <si>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</si>
  <si>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</si>
  <si>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</si>
  <si>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</si>
  <si>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</si>
  <si>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</si>
  <si>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</si>
  <si>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</si>
  <si>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</si>
  <si>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</si>
  <si>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</si>
  <si>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</si>
  <si>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</si>
  <si>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</si>
  <si>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</si>
  <si>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</si>
  <si>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</si>
  <si>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</si>
  <si>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</si>
  <si>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</si>
  <si>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</si>
  <si>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</si>
  <si>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</si>
  <si>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</si>
  <si>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</si>
  <si>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</si>
  <si>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</si>
  <si>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</si>
  <si>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</si>
  <si>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</si>
  <si>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</si>
  <si>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</si>
  <si>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</si>
  <si>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</si>
  <si>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</si>
  <si>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</si>
  <si>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</si>
  <si>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</si>
  <si>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</si>
  <si>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</si>
  <si>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</si>
  <si>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</si>
  <si>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</si>
  <si>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</si>
  <si>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</si>
  <si>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</si>
  <si>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</si>
  <si>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</si>
  <si>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</si>
  <si>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</si>
  <si>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</si>
  <si>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</si>
  <si>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</si>
  <si>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</si>
  <si>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</si>
  <si>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</si>
  <si>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</si>
  <si>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</si>
  <si>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</si>
  <si>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</si>
  <si>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</si>
  <si>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</si>
  <si>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</si>
  <si>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</si>
  <si>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</si>
  <si>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</si>
  <si>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</si>
  <si>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</si>
  <si>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</si>
  <si>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</si>
  <si>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</si>
  <si>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</si>
  <si>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</si>
  <si>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</si>
  <si>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</si>
  <si>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</si>
  <si>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</si>
  <si>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</si>
  <si>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</si>
  <si>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</si>
  <si>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</si>
  <si>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</si>
  <si>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</si>
  <si>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</si>
  <si>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</si>
  <si>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</si>
  <si>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</si>
  <si>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</si>
  <si>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</si>
  <si>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</si>
  <si>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</si>
  <si>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</si>
  <si>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</si>
  <si>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</si>
  <si>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</si>
  <si>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</si>
  <si>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</si>
  <si>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</si>
  <si>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</si>
  <si>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</si>
  <si>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</si>
  <si>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</si>
  <si>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</si>
  <si>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</si>
  <si>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</si>
  <si>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</si>
  <si>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</si>
  <si>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</si>
  <si>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</si>
  <si>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</si>
  <si>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</si>
  <si>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</si>
  <si>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</si>
  <si>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</si>
  <si>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</si>
  <si>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</si>
  <si>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</si>
  <si>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</si>
  <si>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</si>
  <si>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</si>
  <si>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</si>
  <si>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</si>
  <si>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</si>
  <si>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</si>
  <si>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</si>
  <si>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</si>
  <si>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</si>
  <si>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</si>
  <si>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</si>
  <si>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</si>
  <si>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</si>
  <si>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</si>
  <si>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</si>
  <si>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</si>
  <si>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</si>
  <si>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</si>
  <si>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</si>
  <si>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</si>
  <si>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</si>
  <si>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</si>
  <si>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</si>
  <si>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</si>
  <si>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</si>
  <si>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</si>
  <si>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</si>
  <si>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</si>
  <si>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</si>
  <si>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</si>
  <si>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</si>
  <si>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</si>
  <si>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</si>
  <si>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</si>
  <si>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</si>
  <si>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</si>
  <si>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</si>
  <si>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</si>
  <si>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</si>
  <si>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</si>
  <si>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</si>
  <si>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</si>
  <si>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</si>
  <si>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</si>
  <si>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</si>
  <si>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</si>
  <si>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</si>
  <si>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</si>
  <si>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</si>
  <si>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</si>
  <si>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</si>
  <si>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</si>
  <si>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</si>
  <si>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</si>
  <si>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</si>
  <si>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</si>
  <si>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</si>
  <si>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</si>
  <si>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</si>
  <si>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</si>
  <si>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</si>
  <si>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</si>
  <si>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</si>
  <si>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</si>
  <si>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</si>
  <si>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</si>
  <si>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</si>
  <si>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</si>
  <si>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</si>
  <si>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</si>
  <si>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</si>
  <si>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</si>
  <si>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</si>
  <si>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</si>
  <si>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</si>
  <si>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</si>
  <si>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</si>
  <si>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</si>
  <si>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</si>
  <si>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</si>
  <si>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</si>
  <si>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</si>
  <si>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</si>
  <si>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</si>
  <si>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</si>
  <si>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</si>
  <si>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</si>
  <si>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</si>
  <si>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</si>
  <si>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</si>
  <si>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</si>
  <si>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</si>
  <si>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</si>
  <si>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</si>
  <si>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</si>
  <si>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</si>
  <si>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</si>
  <si>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</si>
  <si>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</si>
  <si>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</si>
  <si>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</si>
  <si>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</si>
  <si>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</si>
  <si>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</si>
  <si>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</si>
  <si>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</si>
  <si>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</si>
  <si>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</si>
  <si>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</si>
  <si>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</si>
  <si>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</si>
  <si>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</si>
  <si>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</si>
  <si>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</si>
  <si>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</si>
  <si>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</si>
  <si>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</si>
  <si>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</si>
  <si>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</si>
  <si>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</si>
  <si>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</si>
  <si>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</si>
  <si>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</si>
  <si>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</si>
  <si>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</si>
  <si>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</si>
  <si>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</si>
  <si>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</si>
  <si>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</si>
  <si>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</si>
  <si>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</si>
  <si>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</si>
  <si>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</si>
  <si>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</si>
  <si>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</si>
  <si>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</si>
  <si>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</si>
  <si>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</si>
  <si>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</si>
  <si>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</si>
  <si>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</si>
  <si>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</si>
  <si>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</si>
  <si>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</si>
  <si>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</si>
  <si>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</si>
  <si>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</si>
  <si>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</si>
  <si>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</si>
  <si>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</si>
  <si>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</si>
  <si>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</si>
  <si>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</si>
  <si>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</si>
  <si>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</si>
  <si>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</si>
  <si>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</si>
  <si>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</si>
  <si>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</si>
  <si>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</si>
  <si>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</si>
  <si>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</si>
  <si>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</si>
  <si>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</si>
  <si>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</si>
  <si>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</si>
  <si>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</si>
  <si>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</si>
  <si>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</si>
  <si>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</si>
  <si>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</si>
  <si>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</si>
  <si>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</si>
  <si>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</si>
  <si>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</si>
  <si>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</si>
  <si>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</si>
  <si>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</si>
  <si>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</si>
  <si>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</si>
  <si>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</si>
  <si>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</si>
  <si>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</si>
  <si>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</si>
  <si>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</si>
  <si>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</si>
  <si>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</si>
  <si>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</si>
  <si>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</si>
  <si>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</si>
  <si>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</si>
  <si>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</si>
  <si>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</si>
  <si>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</si>
  <si>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</si>
  <si>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</si>
  <si>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</si>
  <si>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</si>
  <si>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</si>
  <si>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</si>
  <si>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</si>
  <si>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</si>
  <si>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</si>
  <si>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</si>
  <si>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</si>
  <si>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</si>
  <si>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</si>
  <si>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</si>
  <si>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</si>
  <si>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</si>
  <si>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</si>
  <si>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</si>
  <si>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</si>
  <si>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</si>
  <si>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</si>
  <si>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</si>
  <si>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</si>
  <si>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</si>
  <si>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</si>
  <si>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</si>
  <si>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</si>
  <si>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</si>
  <si>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</si>
  <si>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</si>
  <si>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</si>
  <si>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</si>
  <si>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</si>
  <si>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</si>
  <si>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</si>
  <si>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</si>
  <si>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</si>
  <si>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</si>
  <si>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</si>
  <si>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</si>
  <si>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</si>
  <si>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</si>
  <si>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</si>
  <si>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</si>
  <si>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</si>
  <si>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</si>
  <si>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</si>
  <si>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</si>
  <si>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</si>
  <si>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</si>
  <si>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</si>
  <si>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</si>
  <si>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</si>
  <si>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</si>
  <si>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</si>
  <si>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</si>
  <si>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</si>
  <si>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</si>
  <si>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</si>
  <si>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</si>
  <si>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</si>
  <si>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</si>
  <si>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</si>
  <si>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</si>
  <si>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</si>
  <si>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</si>
  <si>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</si>
  <si>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</si>
  <si>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</si>
  <si>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</si>
  <si>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</si>
  <si>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</si>
  <si>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</si>
  <si>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</si>
  <si>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</si>
  <si>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</si>
  <si>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</si>
  <si>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</si>
  <si>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</si>
  <si>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</si>
  <si>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</si>
  <si>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</si>
  <si>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</si>
  <si>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</si>
  <si>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</si>
  <si>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</si>
  <si>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</si>
  <si>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</si>
  <si>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</si>
  <si>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</si>
  <si>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</si>
  <si>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</si>
  <si>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</si>
  <si>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</si>
  <si>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</si>
  <si>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</si>
  <si>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</si>
  <si>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</si>
  <si>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</si>
  <si>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</si>
  <si>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</si>
  <si>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</si>
  <si>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</si>
  <si>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</si>
  <si>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</si>
  <si>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</si>
  <si>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</si>
  <si>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</si>
  <si>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</si>
  <si>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</si>
  <si>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</si>
  <si>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</si>
  <si>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</si>
  <si>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</si>
  <si>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</si>
  <si>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</si>
  <si>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</si>
  <si>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</si>
  <si>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</si>
  <si>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</si>
  <si>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</si>
  <si>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</si>
  <si>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</si>
  <si>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</si>
  <si>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</si>
  <si>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</si>
  <si>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</si>
  <si>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</si>
  <si>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</si>
  <si>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</si>
  <si>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</si>
  <si>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</si>
  <si>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</si>
  <si>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</si>
  <si>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</si>
  <si>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</si>
  <si>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</si>
  <si>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</si>
  <si>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</si>
  <si>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</si>
  <si>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</si>
  <si>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</si>
  <si>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</si>
  <si>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</si>
  <si>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</si>
  <si>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</si>
  <si>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</si>
  <si>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</si>
  <si>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</si>
  <si>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</si>
  <si>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</si>
  <si>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</si>
  <si>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</si>
  <si>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</si>
  <si>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</si>
  <si>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</si>
  <si>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</si>
  <si>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</si>
  <si>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</si>
  <si>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</si>
  <si>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</si>
  <si>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</si>
  <si>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</si>
  <si>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</si>
  <si>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</si>
  <si>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</si>
  <si>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</si>
  <si>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</si>
  <si>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</si>
  <si>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</si>
  <si>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</si>
  <si>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</si>
  <si>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</si>
  <si>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</si>
  <si>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</si>
  <si>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</si>
  <si>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</si>
  <si>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</si>
  <si>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</si>
  <si>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</si>
  <si>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</si>
  <si>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</si>
  <si>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</si>
  <si>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</si>
  <si>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</si>
  <si>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</si>
  <si>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</si>
  <si>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</si>
  <si>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</si>
  <si>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</si>
  <si>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</si>
  <si>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</si>
  <si>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</si>
  <si>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</si>
  <si>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</si>
  <si>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</si>
  <si>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</si>
  <si>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</si>
  <si>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</si>
  <si>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</si>
  <si>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</si>
  <si>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</si>
  <si>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</si>
  <si>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</si>
  <si>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</si>
  <si>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</si>
  <si>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</si>
  <si>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</si>
  <si>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</si>
  <si>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</si>
  <si>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</si>
  <si>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</si>
  <si>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</si>
  <si>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</si>
  <si>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</si>
  <si>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</si>
  <si>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</si>
  <si>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</si>
  <si>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</si>
  <si>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</si>
  <si>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</si>
  <si>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</si>
  <si>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</si>
  <si>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</si>
  <si>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</si>
  <si>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</si>
  <si>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</si>
  <si>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</si>
  <si>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</si>
  <si>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</si>
  <si>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</si>
  <si>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</si>
  <si>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</si>
  <si>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</si>
  <si>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</si>
  <si>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</si>
  <si>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</si>
  <si>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</si>
  <si>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</si>
  <si>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</si>
  <si>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</si>
  <si>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</si>
  <si>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</si>
  <si>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</si>
  <si>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</si>
  <si>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</si>
  <si>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</si>
  <si>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</si>
  <si>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</si>
  <si>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</si>
  <si>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</si>
  <si>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</si>
  <si>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</si>
  <si>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</si>
  <si>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</si>
  <si>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</si>
  <si>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</si>
  <si>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</si>
  <si>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</si>
  <si>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</si>
  <si>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</si>
  <si>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</si>
  <si>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</si>
  <si>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</si>
  <si>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</si>
  <si>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</si>
  <si>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</si>
  <si>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</si>
  <si>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</si>
  <si>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</si>
  <si>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</si>
  <si>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</si>
  <si>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</si>
  <si>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</si>
  <si>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</si>
  <si>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</si>
  <si>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</si>
  <si>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</si>
  <si>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</si>
  <si>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</si>
  <si>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</si>
  <si>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</si>
  <si>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</si>
  <si>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</si>
  <si>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</si>
  <si>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</si>
  <si>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</si>
  <si>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</si>
  <si>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</si>
  <si>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</si>
  <si>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</si>
  <si>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</si>
  <si>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</si>
  <si>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</si>
  <si>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</si>
  <si>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</si>
  <si>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</si>
  <si>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</si>
  <si>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</si>
  <si>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</si>
  <si>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</si>
  <si>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</si>
  <si>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</si>
  <si>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</si>
  <si>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</si>
  <si>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</si>
  <si>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</si>
  <si>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</si>
  <si>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MATE LOVRAKA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</si>
</sst>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2335573.4299999997</v>
      </c>
      <c r="D2" s="6">
        <f>'PR-RAS'!E6</f>
        <v>2808336.5900000003</v>
      </c>
      <c r="E2" s="6">
        <v>0</v>
      </c>
      <c r="F2" s="6">
        <v>0</v>
      </c>
      <c r="G2" s="7">
        <f t="shared" ref="G2:G264" si="0">(B2/1000)*(C2*1+D2*2)</f>
        <v>7952.2466100000001</v>
      </c>
      <c r="H2" s="7">
        <f t="shared" ref="H2:H264" si="1">ABS(C2-ROUND(C2,0))+ABS(D2-ROUND(D2,0))</f>
        <v>0.8399999993853271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1834710.75</v>
      </c>
      <c r="D46" s="1">
        <f>'PR-RAS'!E50</f>
        <v>2233765.1500000004</v>
      </c>
      <c r="E46" s="1">
        <v>0</v>
      </c>
      <c r="F46" s="1">
        <v>0</v>
      </c>
      <c r="G46" s="2">
        <f t="shared" si="0"/>
        <v>283600.84725000005</v>
      </c>
      <c r="H46" s="2">
        <f t="shared" si="1"/>
        <v>0.40000000037252903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1797259.31</v>
      </c>
      <c r="D64" s="1">
        <f>'PR-RAS'!E68</f>
        <v>2198408.9500000002</v>
      </c>
      <c r="E64" s="1">
        <v>0</v>
      </c>
      <c r="F64" s="1">
        <v>0</v>
      </c>
      <c r="G64" s="2">
        <f t="shared" si="0"/>
        <v>390226.86423000006</v>
      </c>
      <c r="H64" s="2">
        <f t="shared" si="1"/>
        <v>0.35999999986961484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1796064.8</v>
      </c>
      <c r="D65" s="1">
        <f>'PR-RAS'!E69</f>
        <v>2197176.9500000002</v>
      </c>
      <c r="E65" s="1">
        <v>0</v>
      </c>
      <c r="F65" s="1">
        <v>0</v>
      </c>
      <c r="G65" s="2">
        <f t="shared" si="0"/>
        <v>396186.79680000001</v>
      </c>
      <c r="H65" s="2">
        <f t="shared" si="1"/>
        <v>0.24999999976716936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1194.51</v>
      </c>
      <c r="D66" s="1">
        <f>'PR-RAS'!E70</f>
        <v>1232</v>
      </c>
      <c r="E66" s="1">
        <v>0</v>
      </c>
      <c r="F66" s="1">
        <v>0</v>
      </c>
      <c r="G66" s="2">
        <f t="shared" si="0"/>
        <v>237.80315000000002</v>
      </c>
      <c r="H66" s="2">
        <f t="shared" si="1"/>
        <v>0.49000000000000909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37451.440000000002</v>
      </c>
      <c r="D73" s="1">
        <f>'PR-RAS'!E77</f>
        <v>35356.199999999997</v>
      </c>
      <c r="E73" s="1">
        <v>0</v>
      </c>
      <c r="F73" s="1">
        <v>0</v>
      </c>
      <c r="G73" s="2">
        <f t="shared" si="0"/>
        <v>7787.7964799999991</v>
      </c>
      <c r="H73" s="2">
        <f t="shared" si="1"/>
        <v>0.63999999999941792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286.68</v>
      </c>
      <c r="D74" s="1">
        <f>'PR-RAS'!E78</f>
        <v>476</v>
      </c>
      <c r="E74" s="1">
        <v>0</v>
      </c>
      <c r="F74" s="1">
        <v>0</v>
      </c>
      <c r="G74" s="2">
        <f t="shared" si="0"/>
        <v>90.423640000000006</v>
      </c>
      <c r="H74" s="2">
        <f t="shared" si="1"/>
        <v>0.31999999999999318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37164.76</v>
      </c>
      <c r="D76" s="1">
        <f>'PR-RAS'!E80</f>
        <v>34880.199999999997</v>
      </c>
      <c r="E76" s="1">
        <v>0</v>
      </c>
      <c r="F76" s="1">
        <v>0</v>
      </c>
      <c r="G76" s="2">
        <f t="shared" si="0"/>
        <v>8019.3869999999997</v>
      </c>
      <c r="H76" s="2">
        <f t="shared" si="1"/>
        <v>0.43999999999505235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2.4900000000000002</v>
      </c>
      <c r="D78" s="1">
        <f>'PR-RAS'!E82</f>
        <v>0</v>
      </c>
      <c r="E78" s="1">
        <v>0</v>
      </c>
      <c r="F78" s="1">
        <v>0</v>
      </c>
      <c r="G78" s="2">
        <f t="shared" si="0"/>
        <v>0.19173000000000001</v>
      </c>
      <c r="H78" s="2">
        <f t="shared" si="1"/>
        <v>0.49000000000000021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2.4900000000000002</v>
      </c>
      <c r="D79" s="1">
        <f>'PR-RAS'!E83</f>
        <v>0</v>
      </c>
      <c r="E79" s="1">
        <v>0</v>
      </c>
      <c r="F79" s="1">
        <v>0</v>
      </c>
      <c r="G79" s="2">
        <f t="shared" si="0"/>
        <v>0.19422</v>
      </c>
      <c r="H79" s="2">
        <f t="shared" si="1"/>
        <v>0.49000000000000021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2.4900000000000002</v>
      </c>
      <c r="D81" s="1">
        <f>'PR-RAS'!E85</f>
        <v>0</v>
      </c>
      <c r="E81" s="1">
        <v>0</v>
      </c>
      <c r="F81" s="1">
        <v>0</v>
      </c>
      <c r="G81" s="2">
        <f t="shared" si="0"/>
        <v>0.19920000000000002</v>
      </c>
      <c r="H81" s="2">
        <f t="shared" si="1"/>
        <v>0.49000000000000021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109016.62</v>
      </c>
      <c r="D102" s="1">
        <f>'PR-RAS'!E106</f>
        <v>66677.509999999995</v>
      </c>
      <c r="E102" s="1">
        <v>0</v>
      </c>
      <c r="F102" s="1">
        <v>0</v>
      </c>
      <c r="G102" s="2">
        <f t="shared" si="0"/>
        <v>24479.535639999998</v>
      </c>
      <c r="H102" s="2">
        <f t="shared" si="1"/>
        <v>0.8700000000098953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109016.62</v>
      </c>
      <c r="D108" s="1">
        <f>'PR-RAS'!E112</f>
        <v>66677.509999999995</v>
      </c>
      <c r="E108" s="1">
        <v>0</v>
      </c>
      <c r="F108" s="1">
        <v>0</v>
      </c>
      <c r="G108" s="2">
        <f t="shared" si="0"/>
        <v>25933.765479999998</v>
      </c>
      <c r="H108" s="2">
        <f t="shared" si="1"/>
        <v>0.8700000000098953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109016.62</v>
      </c>
      <c r="D113" s="1">
        <f>'PR-RAS'!E117</f>
        <v>66677.509999999995</v>
      </c>
      <c r="E113" s="1">
        <v>0</v>
      </c>
      <c r="F113" s="1">
        <v>0</v>
      </c>
      <c r="G113" s="2">
        <f t="shared" si="0"/>
        <v>27145.623680000001</v>
      </c>
      <c r="H113" s="2">
        <f t="shared" si="1"/>
        <v>0.8700000000098953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11248.26</v>
      </c>
      <c r="D120" s="1">
        <f>'PR-RAS'!E124</f>
        <v>9813.4599999999991</v>
      </c>
      <c r="E120" s="1">
        <v>0</v>
      </c>
      <c r="F120" s="1">
        <v>0</v>
      </c>
      <c r="G120" s="2">
        <f t="shared" si="0"/>
        <v>3674.14642</v>
      </c>
      <c r="H120" s="2">
        <f t="shared" si="1"/>
        <v>0.71999999999934516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11248.26</v>
      </c>
      <c r="D121" s="1">
        <f>'PR-RAS'!E125</f>
        <v>9813.4599999999991</v>
      </c>
      <c r="E121" s="1">
        <v>0</v>
      </c>
      <c r="F121" s="1">
        <v>0</v>
      </c>
      <c r="G121" s="2">
        <f t="shared" si="0"/>
        <v>3705.0216</v>
      </c>
      <c r="H121" s="2">
        <f t="shared" si="1"/>
        <v>0.71999999999934516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11248.26</v>
      </c>
      <c r="D123" s="1">
        <f>'PR-RAS'!E127</f>
        <v>9813.4599999999991</v>
      </c>
      <c r="E123" s="1">
        <v>0</v>
      </c>
      <c r="F123" s="1">
        <v>0</v>
      </c>
      <c r="G123" s="2">
        <f t="shared" si="0"/>
        <v>3766.77196</v>
      </c>
      <c r="H123" s="2">
        <f t="shared" si="1"/>
        <v>0.71999999999934516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380595.31</v>
      </c>
      <c r="D129" s="1">
        <f>'PR-RAS'!E133</f>
        <v>498080.47000000003</v>
      </c>
      <c r="E129" s="1">
        <v>0</v>
      </c>
      <c r="F129" s="1">
        <v>0</v>
      </c>
      <c r="G129" s="2">
        <f t="shared" si="0"/>
        <v>176224.80000000002</v>
      </c>
      <c r="H129" s="2">
        <f t="shared" si="1"/>
        <v>0.78000000002793968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380595.31</v>
      </c>
      <c r="D130" s="1">
        <f>'PR-RAS'!E134</f>
        <v>498080.47000000003</v>
      </c>
      <c r="E130" s="1">
        <v>0</v>
      </c>
      <c r="F130" s="1">
        <v>0</v>
      </c>
      <c r="G130" s="2">
        <f t="shared" si="0"/>
        <v>177601.55624999999</v>
      </c>
      <c r="H130" s="2">
        <f t="shared" si="1"/>
        <v>0.78000000002793968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369238.04</v>
      </c>
      <c r="D131" s="1">
        <f>'PR-RAS'!E135</f>
        <v>483612.88</v>
      </c>
      <c r="E131" s="1">
        <v>0</v>
      </c>
      <c r="F131" s="1">
        <v>0</v>
      </c>
      <c r="G131" s="2">
        <f t="shared" si="0"/>
        <v>173740.29400000002</v>
      </c>
      <c r="H131" s="2">
        <f t="shared" si="1"/>
        <v>0.15999999997438863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11357.27</v>
      </c>
      <c r="D132" s="1">
        <f>'PR-RAS'!E136</f>
        <v>14467.59</v>
      </c>
      <c r="E132" s="1">
        <v>0</v>
      </c>
      <c r="F132" s="1">
        <v>0</v>
      </c>
      <c r="G132" s="2">
        <f t="shared" si="0"/>
        <v>5278.31095</v>
      </c>
      <c r="H132" s="2">
        <f t="shared" si="1"/>
        <v>0.68000000000029104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2272326.2399999998</v>
      </c>
      <c r="D147" s="1">
        <f>'PR-RAS'!E151</f>
        <v>2736939.15</v>
      </c>
      <c r="E147" s="1">
        <v>0</v>
      </c>
      <c r="F147" s="1">
        <v>0</v>
      </c>
      <c r="G147" s="2">
        <f t="shared" si="0"/>
        <v>1130945.8628399998</v>
      </c>
      <c r="H147" s="2">
        <f t="shared" si="1"/>
        <v>0.38999999966472387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1884094.6199999996</v>
      </c>
      <c r="D148" s="1">
        <f>'PR-RAS'!E152</f>
        <v>2169240.56</v>
      </c>
      <c r="E148" s="1">
        <v>0</v>
      </c>
      <c r="F148" s="1">
        <v>0</v>
      </c>
      <c r="G148" s="2">
        <f t="shared" si="0"/>
        <v>914718.63378000003</v>
      </c>
      <c r="H148" s="2">
        <f t="shared" si="1"/>
        <v>0.82000000029802322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1565910.2099999997</v>
      </c>
      <c r="D149" s="1">
        <f>'PR-RAS'!E153</f>
        <v>1781054.19</v>
      </c>
      <c r="E149" s="1">
        <v>0</v>
      </c>
      <c r="F149" s="1">
        <v>0</v>
      </c>
      <c r="G149" s="2">
        <f t="shared" si="0"/>
        <v>758946.75131999992</v>
      </c>
      <c r="H149" s="2">
        <f t="shared" si="1"/>
        <v>0.3999999996740371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1542290.63</v>
      </c>
      <c r="D150" s="1">
        <f>'PR-RAS'!E154</f>
        <v>1757983.97</v>
      </c>
      <c r="E150" s="1">
        <v>0</v>
      </c>
      <c r="F150" s="1">
        <v>0</v>
      </c>
      <c r="G150" s="2">
        <f t="shared" si="0"/>
        <v>753680.52693000005</v>
      </c>
      <c r="H150" s="2">
        <f t="shared" si="1"/>
        <v>0.40000000013969839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8784.9</v>
      </c>
      <c r="D152" s="1">
        <f>'PR-RAS'!E156</f>
        <v>8146.04</v>
      </c>
      <c r="E152" s="1">
        <v>0</v>
      </c>
      <c r="F152" s="1">
        <v>0</v>
      </c>
      <c r="G152" s="2">
        <f t="shared" si="0"/>
        <v>3786.6239799999998</v>
      </c>
      <c r="H152" s="2">
        <f t="shared" si="1"/>
        <v>0.14000000000032742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14834.68</v>
      </c>
      <c r="D153" s="1">
        <f>'PR-RAS'!E157</f>
        <v>14924.18</v>
      </c>
      <c r="E153" s="1">
        <v>0</v>
      </c>
      <c r="F153" s="1">
        <v>0</v>
      </c>
      <c r="G153" s="2">
        <f t="shared" si="0"/>
        <v>6791.8220799999999</v>
      </c>
      <c r="H153" s="2">
        <f t="shared" si="1"/>
        <v>0.5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59516.93</v>
      </c>
      <c r="D154" s="1">
        <f>'PR-RAS'!E158</f>
        <v>93036.31</v>
      </c>
      <c r="E154" s="1">
        <v>0</v>
      </c>
      <c r="F154" s="1">
        <v>0</v>
      </c>
      <c r="G154" s="2">
        <f t="shared" si="0"/>
        <v>37575.201150000001</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258667.48</v>
      </c>
      <c r="D155" s="1">
        <f>'PR-RAS'!E159</f>
        <v>295150.06</v>
      </c>
      <c r="E155" s="1">
        <v>0</v>
      </c>
      <c r="F155" s="1">
        <v>0</v>
      </c>
      <c r="G155" s="2">
        <f t="shared" si="0"/>
        <v>130741.0104</v>
      </c>
      <c r="H155" s="2">
        <f t="shared" si="1"/>
        <v>0.54000000000814907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258661.95</v>
      </c>
      <c r="D157" s="1">
        <f>'PR-RAS'!E161</f>
        <v>295112.15999999997</v>
      </c>
      <c r="E157" s="1">
        <v>0</v>
      </c>
      <c r="F157" s="1">
        <v>0</v>
      </c>
      <c r="G157" s="2">
        <f t="shared" si="0"/>
        <v>132426.25812000001</v>
      </c>
      <c r="H157" s="2">
        <f t="shared" si="1"/>
        <v>0.2099999999627471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5.53</v>
      </c>
      <c r="D158" s="1">
        <f>'PR-RAS'!E162</f>
        <v>37.9</v>
      </c>
      <c r="E158" s="1">
        <v>0</v>
      </c>
      <c r="F158" s="1">
        <v>0</v>
      </c>
      <c r="G158" s="2">
        <f t="shared" si="0"/>
        <v>12.76881</v>
      </c>
      <c r="H158" s="2">
        <f t="shared" si="1"/>
        <v>0.57000000000000117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316100.41000000003</v>
      </c>
      <c r="D159" s="1">
        <f>'PR-RAS'!E163</f>
        <v>410670.61</v>
      </c>
      <c r="E159" s="1">
        <v>0</v>
      </c>
      <c r="F159" s="1">
        <v>0</v>
      </c>
      <c r="G159" s="2">
        <f t="shared" si="0"/>
        <v>179715.77753999998</v>
      </c>
      <c r="H159" s="2">
        <f t="shared" si="1"/>
        <v>0.80000000004656613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39511.899999999994</v>
      </c>
      <c r="D160" s="1">
        <f>'PR-RAS'!E164</f>
        <v>42544.74</v>
      </c>
      <c r="E160" s="1">
        <v>0</v>
      </c>
      <c r="F160" s="1">
        <v>0</v>
      </c>
      <c r="G160" s="2">
        <f t="shared" si="0"/>
        <v>19811.619419999999</v>
      </c>
      <c r="H160" s="2">
        <f t="shared" si="1"/>
        <v>0.36000000000785803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4022.74</v>
      </c>
      <c r="D161" s="1">
        <f>'PR-RAS'!E165</f>
        <v>7214.72</v>
      </c>
      <c r="E161" s="1">
        <v>0</v>
      </c>
      <c r="F161" s="1">
        <v>0</v>
      </c>
      <c r="G161" s="2">
        <f t="shared" si="0"/>
        <v>2952.3488000000002</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34950.31</v>
      </c>
      <c r="D162" s="1">
        <f>'PR-RAS'!E166</f>
        <v>34600.019999999997</v>
      </c>
      <c r="E162" s="1">
        <v>0</v>
      </c>
      <c r="F162" s="1">
        <v>0</v>
      </c>
      <c r="G162" s="2">
        <f t="shared" si="0"/>
        <v>16768.20635</v>
      </c>
      <c r="H162" s="2">
        <f t="shared" si="1"/>
        <v>0.32999999999447027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538.85</v>
      </c>
      <c r="D163" s="1">
        <f>'PR-RAS'!E167</f>
        <v>730</v>
      </c>
      <c r="E163" s="1">
        <v>0</v>
      </c>
      <c r="F163" s="1">
        <v>0</v>
      </c>
      <c r="G163" s="2">
        <f t="shared" si="0"/>
        <v>323.81369999999998</v>
      </c>
      <c r="H163" s="2">
        <f t="shared" si="1"/>
        <v>0.14999999999997726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178717.55000000002</v>
      </c>
      <c r="D165" s="1">
        <f>'PR-RAS'!E169</f>
        <v>263739.23</v>
      </c>
      <c r="E165" s="1">
        <v>0</v>
      </c>
      <c r="F165" s="1">
        <v>0</v>
      </c>
      <c r="G165" s="2">
        <f t="shared" si="0"/>
        <v>115816.14564</v>
      </c>
      <c r="H165" s="2">
        <f t="shared" si="1"/>
        <v>0.67999999996391125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18318.060000000001</v>
      </c>
      <c r="D166" s="1">
        <f>'PR-RAS'!E170</f>
        <v>24074.17</v>
      </c>
      <c r="E166" s="1">
        <v>0</v>
      </c>
      <c r="F166" s="1">
        <v>0</v>
      </c>
      <c r="G166" s="2">
        <f t="shared" si="0"/>
        <v>10966.956</v>
      </c>
      <c r="H166" s="2">
        <f t="shared" si="1"/>
        <v>0.22999999999956344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95445.91</v>
      </c>
      <c r="D167" s="1">
        <f>'PR-RAS'!E171</f>
        <v>155104.76999999999</v>
      </c>
      <c r="E167" s="1">
        <v>0</v>
      </c>
      <c r="F167" s="1">
        <v>0</v>
      </c>
      <c r="G167" s="2">
        <f t="shared" si="0"/>
        <v>67338.804699999993</v>
      </c>
      <c r="H167" s="2">
        <f t="shared" si="1"/>
        <v>0.32000000000698492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59701.55</v>
      </c>
      <c r="D168" s="1">
        <f>'PR-RAS'!E172</f>
        <v>77370.929999999993</v>
      </c>
      <c r="E168" s="1">
        <v>0</v>
      </c>
      <c r="F168" s="1">
        <v>0</v>
      </c>
      <c r="G168" s="2">
        <f t="shared" si="0"/>
        <v>35812.049469999998</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2689.34</v>
      </c>
      <c r="D169" s="1">
        <f>'PR-RAS'!E173</f>
        <v>4516.7299999999996</v>
      </c>
      <c r="E169" s="1">
        <v>0</v>
      </c>
      <c r="F169" s="1">
        <v>0</v>
      </c>
      <c r="G169" s="2">
        <f t="shared" si="0"/>
        <v>1969.4304</v>
      </c>
      <c r="H169" s="2">
        <f t="shared" si="1"/>
        <v>0.61000000000058208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2089.2600000000002</v>
      </c>
      <c r="D170" s="1">
        <f>'PR-RAS'!E174</f>
        <v>2002.97</v>
      </c>
      <c r="E170" s="1">
        <v>0</v>
      </c>
      <c r="F170" s="1">
        <v>0</v>
      </c>
      <c r="G170" s="2">
        <f t="shared" si="0"/>
        <v>1030.0888000000002</v>
      </c>
      <c r="H170" s="2">
        <f t="shared" si="1"/>
        <v>0.29000000000019099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473.43</v>
      </c>
      <c r="D172" s="1">
        <f>'PR-RAS'!E176</f>
        <v>669.66</v>
      </c>
      <c r="E172" s="1">
        <v>0</v>
      </c>
      <c r="F172" s="1">
        <v>0</v>
      </c>
      <c r="G172" s="2">
        <f t="shared" si="0"/>
        <v>309.98025000000001</v>
      </c>
      <c r="H172" s="2">
        <f t="shared" si="1"/>
        <v>0.77000000000003865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86867.77</v>
      </c>
      <c r="D173" s="1">
        <f>'PR-RAS'!E177</f>
        <v>92211.26999999999</v>
      </c>
      <c r="E173" s="1">
        <v>0</v>
      </c>
      <c r="F173" s="1">
        <v>0</v>
      </c>
      <c r="G173" s="2">
        <f t="shared" si="0"/>
        <v>46661.933319999996</v>
      </c>
      <c r="H173" s="2">
        <f t="shared" si="1"/>
        <v>0.49999999998544808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14928.03</v>
      </c>
      <c r="D174" s="1">
        <f>'PR-RAS'!E178</f>
        <v>11884.02</v>
      </c>
      <c r="E174" s="1">
        <v>0</v>
      </c>
      <c r="F174" s="1">
        <v>0</v>
      </c>
      <c r="G174" s="2">
        <f t="shared" si="0"/>
        <v>6694.4201099999991</v>
      </c>
      <c r="H174" s="2">
        <f t="shared" si="1"/>
        <v>5.0000000001091394E-2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12621.11</v>
      </c>
      <c r="D175" s="1">
        <f>'PR-RAS'!E179</f>
        <v>17862.28</v>
      </c>
      <c r="E175" s="1">
        <v>0</v>
      </c>
      <c r="F175" s="1">
        <v>0</v>
      </c>
      <c r="G175" s="2">
        <f t="shared" si="0"/>
        <v>8412.1465799999987</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1765.21</v>
      </c>
      <c r="D176" s="1">
        <f>'PR-RAS'!E180</f>
        <v>124.42</v>
      </c>
      <c r="E176" s="1">
        <v>0</v>
      </c>
      <c r="F176" s="1">
        <v>0</v>
      </c>
      <c r="G176" s="2">
        <f t="shared" si="0"/>
        <v>352.45874999999995</v>
      </c>
      <c r="H176" s="2">
        <f t="shared" si="1"/>
        <v>0.63000000000003809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12953.92</v>
      </c>
      <c r="D177" s="1">
        <f>'PR-RAS'!E181</f>
        <v>12162.7</v>
      </c>
      <c r="E177" s="1">
        <v>0</v>
      </c>
      <c r="F177" s="1">
        <v>0</v>
      </c>
      <c r="G177" s="2">
        <f t="shared" si="0"/>
        <v>6561.16032</v>
      </c>
      <c r="H177" s="2">
        <f t="shared" si="1"/>
        <v>0.37999999999919964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2597.7199999999998</v>
      </c>
      <c r="D178" s="1">
        <f>'PR-RAS'!E182</f>
        <v>2753.22</v>
      </c>
      <c r="E178" s="1">
        <v>0</v>
      </c>
      <c r="F178" s="1">
        <v>0</v>
      </c>
      <c r="G178" s="2">
        <f t="shared" si="0"/>
        <v>1434.4363199999998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7638.99</v>
      </c>
      <c r="D179" s="1">
        <f>'PR-RAS'!E183</f>
        <v>5022.18</v>
      </c>
      <c r="E179" s="1">
        <v>0</v>
      </c>
      <c r="F179" s="1">
        <v>0</v>
      </c>
      <c r="G179" s="2">
        <f t="shared" si="0"/>
        <v>3147.6362999999997</v>
      </c>
      <c r="H179" s="2">
        <f t="shared" si="1"/>
        <v>0.19000000000050932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28056.63</v>
      </c>
      <c r="D180" s="1">
        <f>'PR-RAS'!E184</f>
        <v>33583.49</v>
      </c>
      <c r="E180" s="1">
        <v>0</v>
      </c>
      <c r="F180" s="1">
        <v>0</v>
      </c>
      <c r="G180" s="2">
        <f t="shared" si="0"/>
        <v>17045.02619</v>
      </c>
      <c r="H180" s="2">
        <f t="shared" si="1"/>
        <v>0.8599999999969441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3104.32</v>
      </c>
      <c r="D181" s="1">
        <f>'PR-RAS'!E185</f>
        <v>3263.43</v>
      </c>
      <c r="E181" s="1">
        <v>0</v>
      </c>
      <c r="F181" s="1">
        <v>0</v>
      </c>
      <c r="G181" s="2">
        <f t="shared" si="0"/>
        <v>1733.6124</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3201.84</v>
      </c>
      <c r="D182" s="1">
        <f>'PR-RAS'!E186</f>
        <v>5555.53</v>
      </c>
      <c r="E182" s="1">
        <v>0</v>
      </c>
      <c r="F182" s="1">
        <v>0</v>
      </c>
      <c r="G182" s="2">
        <f t="shared" si="0"/>
        <v>2590.6349</v>
      </c>
      <c r="H182" s="2">
        <f t="shared" si="1"/>
        <v>0.63000000000010914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11003.189999999999</v>
      </c>
      <c r="D184" s="1">
        <f>'PR-RAS'!E188</f>
        <v>12175.369999999999</v>
      </c>
      <c r="E184" s="1">
        <v>0</v>
      </c>
      <c r="F184" s="1">
        <v>0</v>
      </c>
      <c r="G184" s="2">
        <f t="shared" si="0"/>
        <v>6469.7691899999982</v>
      </c>
      <c r="H184" s="2">
        <f t="shared" si="1"/>
        <v>0.55999999999767169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2306.4899999999998</v>
      </c>
      <c r="D185" s="1">
        <f>'PR-RAS'!E189</f>
        <v>2822.7</v>
      </c>
      <c r="E185" s="1">
        <v>0</v>
      </c>
      <c r="F185" s="1">
        <v>0</v>
      </c>
      <c r="G185" s="2">
        <f t="shared" si="0"/>
        <v>1463.1477599999998</v>
      </c>
      <c r="H185" s="2">
        <f t="shared" si="1"/>
        <v>0.78999999999996362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139.37</v>
      </c>
      <c r="D187" s="1">
        <f>'PR-RAS'!E191</f>
        <v>659.99</v>
      </c>
      <c r="E187" s="1">
        <v>0</v>
      </c>
      <c r="F187" s="1">
        <v>0</v>
      </c>
      <c r="G187" s="2">
        <f t="shared" si="0"/>
        <v>271.4391</v>
      </c>
      <c r="H187" s="2">
        <f t="shared" si="1"/>
        <v>0.37999999999999545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172.54</v>
      </c>
      <c r="D188" s="1">
        <f>'PR-RAS'!E192</f>
        <v>256</v>
      </c>
      <c r="E188" s="1">
        <v>0</v>
      </c>
      <c r="F188" s="1">
        <v>0</v>
      </c>
      <c r="G188" s="2">
        <f t="shared" si="0"/>
        <v>128.00897999999998</v>
      </c>
      <c r="H188" s="2">
        <f t="shared" si="1"/>
        <v>0.46000000000000796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5851.42</v>
      </c>
      <c r="D189" s="1">
        <f>'PR-RAS'!E193</f>
        <v>3459.55</v>
      </c>
      <c r="E189" s="1">
        <v>0</v>
      </c>
      <c r="F189" s="1">
        <v>0</v>
      </c>
      <c r="G189" s="2">
        <f t="shared" si="0"/>
        <v>2400.8577599999999</v>
      </c>
      <c r="H189" s="2">
        <f t="shared" si="1"/>
        <v>0.86999999999989086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1503.5</v>
      </c>
      <c r="D190" s="1">
        <f>'PR-RAS'!E194</f>
        <v>684.36</v>
      </c>
      <c r="E190" s="1">
        <v>0</v>
      </c>
      <c r="F190" s="1">
        <v>0</v>
      </c>
      <c r="G190" s="2">
        <f t="shared" si="0"/>
        <v>542.84958000000006</v>
      </c>
      <c r="H190" s="2">
        <f t="shared" si="1"/>
        <v>0.86000000000001364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1029.8699999999999</v>
      </c>
      <c r="D191" s="1">
        <f>'PR-RAS'!E195</f>
        <v>4292.7700000000004</v>
      </c>
      <c r="E191" s="1">
        <v>0</v>
      </c>
      <c r="F191" s="1">
        <v>0</v>
      </c>
      <c r="G191" s="2">
        <f t="shared" si="0"/>
        <v>1826.9278999999999</v>
      </c>
      <c r="H191" s="2">
        <f t="shared" si="1"/>
        <v>0.35999999999967258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5666.5000000000009</v>
      </c>
      <c r="D192" s="1">
        <f>'PR-RAS'!E196</f>
        <v>3268.25</v>
      </c>
      <c r="E192" s="1">
        <v>0</v>
      </c>
      <c r="F192" s="1">
        <v>0</v>
      </c>
      <c r="G192" s="2">
        <f t="shared" si="0"/>
        <v>2330.7730000000001</v>
      </c>
      <c r="H192" s="2">
        <f t="shared" si="1"/>
        <v>0.74999999999909051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5666.5000000000009</v>
      </c>
      <c r="D206" s="1">
        <f>'PR-RAS'!E210</f>
        <v>3268.25</v>
      </c>
      <c r="E206" s="1">
        <v>0</v>
      </c>
      <c r="F206" s="1">
        <v>0</v>
      </c>
      <c r="G206" s="2">
        <f t="shared" si="0"/>
        <v>2501.6149999999998</v>
      </c>
      <c r="H206" s="2">
        <f t="shared" si="1"/>
        <v>0.74999999999909051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1849.9</v>
      </c>
      <c r="D207" s="1">
        <f>'PR-RAS'!E211</f>
        <v>1683.87</v>
      </c>
      <c r="E207" s="1">
        <v>0</v>
      </c>
      <c r="F207" s="1">
        <v>0</v>
      </c>
      <c r="G207" s="2">
        <f t="shared" si="0"/>
        <v>1074.8338399999998</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3556.8</v>
      </c>
      <c r="D209" s="1">
        <f>'PR-RAS'!E213</f>
        <v>1584.38</v>
      </c>
      <c r="E209" s="1">
        <v>0</v>
      </c>
      <c r="F209" s="1">
        <v>0</v>
      </c>
      <c r="G209" s="2">
        <f t="shared" si="0"/>
        <v>1398.9164800000001</v>
      </c>
      <c r="H209" s="2">
        <f t="shared" si="1"/>
        <v>0.57999999999992724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259.8</v>
      </c>
      <c r="D210" s="1">
        <f>'PR-RAS'!E214</f>
        <v>0</v>
      </c>
      <c r="E210" s="1">
        <v>0</v>
      </c>
      <c r="F210" s="1">
        <v>0</v>
      </c>
      <c r="G210" s="2">
        <f t="shared" si="0"/>
        <v>54.298200000000001</v>
      </c>
      <c r="H210" s="2">
        <f t="shared" si="1"/>
        <v>0.19999999999998863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8929.36</v>
      </c>
      <c r="D220" s="1">
        <f>'PR-RAS'!E224</f>
        <v>0</v>
      </c>
      <c r="E220" s="1">
        <v>0</v>
      </c>
      <c r="F220" s="1">
        <v>0</v>
      </c>
      <c r="G220" s="2">
        <f t="shared" si="0"/>
        <v>1955.5298400000001</v>
      </c>
      <c r="H220" s="2">
        <f t="shared" si="1"/>
        <v>0.36000000000058208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8929.36</v>
      </c>
      <c r="D227" s="1">
        <f>'PR-RAS'!E231</f>
        <v>0</v>
      </c>
      <c r="E227" s="1">
        <v>0</v>
      </c>
      <c r="F227" s="1">
        <v>0</v>
      </c>
      <c r="G227" s="2">
        <f t="shared" si="0"/>
        <v>2018.0353600000001</v>
      </c>
      <c r="H227" s="2">
        <f t="shared" si="1"/>
        <v>0.36000000000058208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8929.36</v>
      </c>
      <c r="D228" s="1">
        <f>'PR-RAS'!E232</f>
        <v>0</v>
      </c>
      <c r="E228" s="1">
        <v>0</v>
      </c>
      <c r="F228" s="1">
        <v>0</v>
      </c>
      <c r="G228" s="2">
        <f t="shared" si="0"/>
        <v>2026.9647200000002</v>
      </c>
      <c r="H228" s="2">
        <f t="shared" si="1"/>
        <v>0.36000000000058208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57535.35</v>
      </c>
      <c r="D248" s="1">
        <f>'PR-RAS'!E252</f>
        <v>151541.03</v>
      </c>
      <c r="E248" s="1">
        <v>0</v>
      </c>
      <c r="F248" s="1">
        <v>0</v>
      </c>
      <c r="G248" s="2">
        <f t="shared" si="0"/>
        <v>89072.50026999999</v>
      </c>
      <c r="H248" s="2">
        <f t="shared" si="1"/>
        <v>0.37999999999738066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57535.35</v>
      </c>
      <c r="D255" s="1">
        <f>'PR-RAS'!E259</f>
        <v>151541.03</v>
      </c>
      <c r="E255" s="1">
        <v>0</v>
      </c>
      <c r="F255" s="1">
        <v>0</v>
      </c>
      <c r="G255" s="2">
        <f t="shared" si="0"/>
        <v>91596.822139999989</v>
      </c>
      <c r="H255" s="2">
        <f t="shared" si="1"/>
        <v>0.37999999999738066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57535.35</v>
      </c>
      <c r="D257" s="1">
        <f>'PR-RAS'!E261</f>
        <v>151541.03</v>
      </c>
      <c r="E257" s="1">
        <v>0</v>
      </c>
      <c r="F257" s="1">
        <v>0</v>
      </c>
      <c r="G257" s="2">
        <f t="shared" si="0"/>
        <v>92318.056960000002</v>
      </c>
      <c r="H257" s="2">
        <f t="shared" si="1"/>
        <v>0.37999999999738066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2218.6999999999998</v>
      </c>
      <c r="E259" s="1">
        <v>0</v>
      </c>
      <c r="F259" s="1">
        <v>0</v>
      </c>
      <c r="G259" s="2">
        <f t="shared" si="0"/>
        <v>1144.8491999999999</v>
      </c>
      <c r="H259" s="2">
        <f t="shared" si="1"/>
        <v>0.3000000000001819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2218.6999999999998</v>
      </c>
      <c r="E260" s="1">
        <v>0</v>
      </c>
      <c r="F260" s="1">
        <v>0</v>
      </c>
      <c r="G260" s="2">
        <f t="shared" si="0"/>
        <v>1149.2865999999999</v>
      </c>
      <c r="H260" s="2">
        <f t="shared" si="1"/>
        <v>0.3000000000001819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2218.6999999999998</v>
      </c>
      <c r="E262" s="1">
        <v>0</v>
      </c>
      <c r="F262" s="1">
        <v>0</v>
      </c>
      <c r="G262" s="2">
        <f t="shared" si="0"/>
        <v>1158.1614</v>
      </c>
      <c r="H262" s="2">
        <f t="shared" si="1"/>
        <v>0.3000000000001819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2272326.2399999998</v>
      </c>
      <c r="D285" s="1">
        <f>'PR-RAS'!E289</f>
        <v>2736939.15</v>
      </c>
      <c r="E285" s="1">
        <v>0</v>
      </c>
      <c r="F285" s="1">
        <v>0</v>
      </c>
      <c r="G285" s="2">
        <f t="shared" si="8"/>
        <v>2199922.0893599996</v>
      </c>
      <c r="H285" s="2">
        <f t="shared" si="9"/>
        <v>0.38999999966472387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63247.189999999944</v>
      </c>
      <c r="D286" s="1">
        <f>'PR-RAS'!E290</f>
        <v>71397.44000000041</v>
      </c>
      <c r="E286" s="1">
        <v>0</v>
      </c>
      <c r="F286" s="1">
        <v>0</v>
      </c>
      <c r="G286" s="2">
        <f t="shared" si="8"/>
        <v>58721.989950000214</v>
      </c>
      <c r="H286" s="2">
        <f t="shared" si="9"/>
        <v>0.63000000035390258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103832.53</v>
      </c>
      <c r="D288" s="1">
        <f>'PR-RAS'!E292</f>
        <v>26319.82</v>
      </c>
      <c r="E288" s="1">
        <v>0</v>
      </c>
      <c r="F288" s="1">
        <v>0</v>
      </c>
      <c r="G288" s="2">
        <f t="shared" si="8"/>
        <v>44907.512789999993</v>
      </c>
      <c r="H288" s="2">
        <f t="shared" si="9"/>
        <v>0.65000000000145519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2604.4699999999998</v>
      </c>
      <c r="D290" s="1">
        <f>'PR-RAS'!E294</f>
        <v>2953.95</v>
      </c>
      <c r="E290" s="1">
        <v>0</v>
      </c>
      <c r="F290" s="1">
        <v>0</v>
      </c>
      <c r="G290" s="2">
        <f t="shared" si="8"/>
        <v>2460.0749299999993</v>
      </c>
      <c r="H290" s="2">
        <f t="shared" si="9"/>
        <v>0.51999999999998181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525.58000000000004</v>
      </c>
      <c r="D291" s="1">
        <f>'PR-RAS'!E295</f>
        <v>875.06</v>
      </c>
      <c r="E291" s="1">
        <v>0</v>
      </c>
      <c r="F291" s="1">
        <v>0</v>
      </c>
      <c r="G291" s="2">
        <f t="shared" si="8"/>
        <v>659.95299999999986</v>
      </c>
      <c r="H291" s="2">
        <f t="shared" si="9"/>
        <v>0.4799999999999045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11160.5</v>
      </c>
      <c r="D345" s="1">
        <f>'PR-RAS'!E350</f>
        <v>17863.29</v>
      </c>
      <c r="E345" s="1">
        <v>0</v>
      </c>
      <c r="F345" s="1">
        <v>0</v>
      </c>
      <c r="G345" s="2">
        <f t="shared" si="8"/>
        <v>16129.155519999998</v>
      </c>
      <c r="H345" s="2">
        <f t="shared" si="9"/>
        <v>0.79000000000087311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11160.5</v>
      </c>
      <c r="D358" s="1">
        <f>'PR-RAS'!E363</f>
        <v>17863.29</v>
      </c>
      <c r="E358" s="1">
        <v>0</v>
      </c>
      <c r="F358" s="1">
        <v>0</v>
      </c>
      <c r="G358" s="2">
        <f t="shared" si="8"/>
        <v>16738.687559999998</v>
      </c>
      <c r="H358" s="2">
        <f t="shared" si="9"/>
        <v>0.79000000000087311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9215.32</v>
      </c>
      <c r="D364" s="1">
        <f>'PR-RAS'!E369</f>
        <v>15001.43</v>
      </c>
      <c r="E364" s="1">
        <v>0</v>
      </c>
      <c r="F364" s="1">
        <v>0</v>
      </c>
      <c r="G364" s="2">
        <f t="shared" si="8"/>
        <v>14236.199339999999</v>
      </c>
      <c r="H364" s="2">
        <f t="shared" si="9"/>
        <v>0.75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3772.21</v>
      </c>
      <c r="D365" s="1">
        <f>'PR-RAS'!E370</f>
        <v>2892</v>
      </c>
      <c r="E365" s="1">
        <v>0</v>
      </c>
      <c r="F365" s="1">
        <v>0</v>
      </c>
      <c r="G365" s="2">
        <f t="shared" si="8"/>
        <v>3478.4604399999994</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1724.07</v>
      </c>
      <c r="D366" s="1">
        <f>'PR-RAS'!E371</f>
        <v>0</v>
      </c>
      <c r="E366" s="1">
        <v>0</v>
      </c>
      <c r="F366" s="1">
        <v>0</v>
      </c>
      <c r="G366" s="2">
        <f t="shared" si="8"/>
        <v>629.28554999999994</v>
      </c>
      <c r="H366" s="2">
        <f t="shared" si="9"/>
        <v>6.9999999999936335E-2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2110.61</v>
      </c>
      <c r="D367" s="1">
        <f>'PR-RAS'!E372</f>
        <v>948</v>
      </c>
      <c r="E367" s="1">
        <v>0</v>
      </c>
      <c r="F367" s="1">
        <v>0</v>
      </c>
      <c r="G367" s="2">
        <f t="shared" si="8"/>
        <v>1466.4192600000001</v>
      </c>
      <c r="H367" s="2">
        <f t="shared" si="9"/>
        <v>0.38999999999987267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1608.43</v>
      </c>
      <c r="D370" s="1">
        <f>'PR-RAS'!E375</f>
        <v>0</v>
      </c>
      <c r="E370" s="1">
        <v>0</v>
      </c>
      <c r="F370" s="1">
        <v>0</v>
      </c>
      <c r="G370" s="2">
        <f t="shared" si="8"/>
        <v>593.51067</v>
      </c>
      <c r="H370" s="2">
        <f t="shared" si="9"/>
        <v>0.43000000000006366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11161.43</v>
      </c>
      <c r="E371" s="1">
        <v>0</v>
      </c>
      <c r="F371" s="1">
        <v>0</v>
      </c>
      <c r="G371" s="2">
        <f t="shared" si="8"/>
        <v>8259.4582000000009</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1945.18</v>
      </c>
      <c r="D378" s="1">
        <f>'PR-RAS'!E383</f>
        <v>2861.86</v>
      </c>
      <c r="E378" s="1">
        <v>0</v>
      </c>
      <c r="F378" s="1">
        <v>0</v>
      </c>
      <c r="G378" s="2">
        <f t="shared" si="8"/>
        <v>2891.1753000000003</v>
      </c>
      <c r="H378" s="2">
        <f t="shared" si="9"/>
        <v>0.31999999999993634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1945.18</v>
      </c>
      <c r="D379" s="1">
        <f>'PR-RAS'!E384</f>
        <v>2861.86</v>
      </c>
      <c r="E379" s="1">
        <v>0</v>
      </c>
      <c r="F379" s="1">
        <v>0</v>
      </c>
      <c r="G379" s="2">
        <f t="shared" si="8"/>
        <v>2898.8442</v>
      </c>
      <c r="H379" s="2">
        <f t="shared" si="9"/>
        <v>0.31999999999993634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11160.5</v>
      </c>
      <c r="D403" s="1">
        <f>'PR-RAS'!E408</f>
        <v>17863.29</v>
      </c>
      <c r="E403" s="1">
        <v>0</v>
      </c>
      <c r="F403" s="1">
        <v>0</v>
      </c>
      <c r="G403" s="2">
        <f t="shared" si="8"/>
        <v>18848.606160000003</v>
      </c>
      <c r="H403" s="2">
        <f t="shared" si="9"/>
        <v>0.79000000000087311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41827.760000000002</v>
      </c>
      <c r="D405" s="1">
        <f>'PR-RAS'!E410</f>
        <v>46430.74</v>
      </c>
      <c r="E405" s="1">
        <v>0</v>
      </c>
      <c r="F405" s="1">
        <v>0</v>
      </c>
      <c r="G405" s="2">
        <f t="shared" si="8"/>
        <v>54414.452960000002</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2335573.4299999997</v>
      </c>
      <c r="D407" s="1">
        <f>'PR-RAS'!E412</f>
        <v>2808336.5900000003</v>
      </c>
      <c r="E407" s="1">
        <v>0</v>
      </c>
      <c r="F407" s="1">
        <v>0</v>
      </c>
      <c r="G407" s="2">
        <f t="shared" si="8"/>
        <v>3228612.1236600005</v>
      </c>
      <c r="H407" s="2">
        <f t="shared" si="9"/>
        <v>0.8399999993853271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2283486.7399999998</v>
      </c>
      <c r="D408" s="1">
        <f>'PR-RAS'!E413</f>
        <v>2754802.44</v>
      </c>
      <c r="E408" s="1">
        <v>0</v>
      </c>
      <c r="F408" s="1">
        <v>0</v>
      </c>
      <c r="G408" s="2">
        <f t="shared" si="8"/>
        <v>3171788.2893399997</v>
      </c>
      <c r="H408" s="2">
        <f t="shared" si="9"/>
        <v>0.70000000018626451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52086.689999999944</v>
      </c>
      <c r="D409" s="1">
        <f>'PR-RAS'!E414</f>
        <v>53534.150000000373</v>
      </c>
      <c r="E409" s="1">
        <v>0</v>
      </c>
      <c r="F409" s="1">
        <v>0</v>
      </c>
      <c r="G409" s="2">
        <f t="shared" si="8"/>
        <v>64935.235920000276</v>
      </c>
      <c r="H409" s="2">
        <f t="shared" si="9"/>
        <v>0.46000000042840838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62004.77</v>
      </c>
      <c r="D411" s="1">
        <f>'PR-RAS'!E416</f>
        <v>0</v>
      </c>
      <c r="E411" s="1">
        <v>0</v>
      </c>
      <c r="F411" s="1">
        <v>0</v>
      </c>
      <c r="G411" s="2">
        <f t="shared" si="8"/>
        <v>25421.955699999999</v>
      </c>
      <c r="H411" s="2">
        <f t="shared" si="9"/>
        <v>0.23000000000320142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20110.919999999998</v>
      </c>
      <c r="E412" s="1">
        <v>0</v>
      </c>
      <c r="F412" s="1">
        <v>0</v>
      </c>
      <c r="G412" s="2">
        <f t="shared" si="8"/>
        <v>16531.176239999997</v>
      </c>
      <c r="H412" s="2">
        <f t="shared" si="9"/>
        <v>8.000000000174623E-2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2604.4699999999998</v>
      </c>
      <c r="D413" s="1">
        <f>'PR-RAS'!E418</f>
        <v>2953.95</v>
      </c>
      <c r="E413" s="1">
        <v>0</v>
      </c>
      <c r="F413" s="1">
        <v>0</v>
      </c>
      <c r="G413" s="2">
        <f t="shared" si="8"/>
        <v>3507.0964399999993</v>
      </c>
      <c r="H413" s="2">
        <f t="shared" si="9"/>
        <v>0.51999999999998181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2335573.4299999997</v>
      </c>
      <c r="D633" s="1">
        <f>'PR-RAS'!E639</f>
        <v>2808336.5900000003</v>
      </c>
      <c r="E633" s="1">
        <v>0</v>
      </c>
      <c r="F633" s="1">
        <v>0</v>
      </c>
      <c r="G633" s="2">
        <f t="shared" si="10"/>
        <v>5025819.8575200001</v>
      </c>
      <c r="H633" s="2">
        <f t="shared" si="11"/>
        <v>0.8399999993853271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2283486.7399999998</v>
      </c>
      <c r="D634" s="1">
        <f>'PR-RAS'!E640</f>
        <v>2754802.44</v>
      </c>
      <c r="E634" s="1">
        <v>0</v>
      </c>
      <c r="F634" s="1">
        <v>0</v>
      </c>
      <c r="G634" s="2">
        <f t="shared" si="10"/>
        <v>4933026.9954599999</v>
      </c>
      <c r="H634" s="2">
        <f t="shared" si="11"/>
        <v>0.70000000018626451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52086.689999999944</v>
      </c>
      <c r="D635" s="1">
        <f>'PR-RAS'!E641</f>
        <v>53534.150000000373</v>
      </c>
      <c r="E635" s="1">
        <v>0</v>
      </c>
      <c r="F635" s="1">
        <v>0</v>
      </c>
      <c r="G635" s="2">
        <f t="shared" si="10"/>
        <v>100904.26366000043</v>
      </c>
      <c r="H635" s="2">
        <f t="shared" si="11"/>
        <v>0.46000000042840838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62004.77</v>
      </c>
      <c r="D637" s="1">
        <f>'PR-RAS'!E643</f>
        <v>0</v>
      </c>
      <c r="E637" s="1">
        <v>0</v>
      </c>
      <c r="F637" s="1">
        <v>0</v>
      </c>
      <c r="G637" s="2">
        <f t="shared" si="10"/>
        <v>39435.033719999999</v>
      </c>
      <c r="H637" s="2">
        <f t="shared" si="11"/>
        <v>0.23000000000320142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20110.919999999998</v>
      </c>
      <c r="E638" s="1">
        <v>0</v>
      </c>
      <c r="F638" s="1">
        <v>0</v>
      </c>
      <c r="G638" s="2">
        <f t="shared" si="10"/>
        <v>25621.31208</v>
      </c>
      <c r="H638" s="2">
        <f t="shared" si="11"/>
        <v>8.000000000174623E-2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114091.45999999993</v>
      </c>
      <c r="D639" s="1">
        <f>'PR-RAS'!E645</f>
        <v>33423.230000000374</v>
      </c>
      <c r="E639" s="1">
        <v>0</v>
      </c>
      <c r="F639" s="1">
        <v>0</v>
      </c>
      <c r="G639" s="2">
        <f t="shared" si="10"/>
        <v>115438.39296000043</v>
      </c>
      <c r="H639" s="2">
        <f t="shared" si="11"/>
        <v>0.69000000030791853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160001.12</v>
      </c>
      <c r="D641" s="1">
        <f>'PR-RAS'!E647</f>
        <v>187834.48</v>
      </c>
      <c r="E641" s="1">
        <v>0</v>
      </c>
      <c r="F641" s="1">
        <v>0</v>
      </c>
      <c r="G641" s="2">
        <f t="shared" si="10"/>
        <v>342828.85120000003</v>
      </c>
      <c r="H641" s="2">
        <f t="shared" si="11"/>
        <v>0.60000000000582077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143576.5</v>
      </c>
      <c r="D642" s="1">
        <f>'PR-RAS'!E649</f>
        <v>161710.43</v>
      </c>
      <c r="E642" s="1">
        <v>0</v>
      </c>
      <c r="F642" s="1">
        <v>0</v>
      </c>
      <c r="G642" s="2">
        <f t="shared" si="10"/>
        <v>299345.30776</v>
      </c>
      <c r="H642" s="2">
        <f t="shared" si="11"/>
        <v>0.92999999999301508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633908.52</v>
      </c>
      <c r="D643" s="1">
        <f>'PR-RAS'!E650</f>
        <v>854034.95</v>
      </c>
      <c r="E643" s="1">
        <v>0</v>
      </c>
      <c r="F643" s="1">
        <v>0</v>
      </c>
      <c r="G643" s="2">
        <f t="shared" si="10"/>
        <v>1503550.14564</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615774.59</v>
      </c>
      <c r="D644" s="1">
        <f>'PR-RAS'!E651</f>
        <v>961665.35</v>
      </c>
      <c r="E644" s="1">
        <v>0</v>
      </c>
      <c r="F644" s="1">
        <v>0</v>
      </c>
      <c r="G644" s="2">
        <f t="shared" si="10"/>
        <v>1632644.70147</v>
      </c>
      <c r="H644" s="2">
        <f t="shared" si="11"/>
        <v>0.76000000000931323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161710.43000000005</v>
      </c>
      <c r="D645" s="1">
        <f>'PR-RAS'!E652</f>
        <v>54080.029999999912</v>
      </c>
      <c r="E645" s="1">
        <v>0</v>
      </c>
      <c r="F645" s="1">
        <v>0</v>
      </c>
      <c r="G645" s="2">
        <f t="shared" si="10"/>
        <v>173796.59555999993</v>
      </c>
      <c r="H645" s="2">
        <f t="shared" si="11"/>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102</v>
      </c>
      <c r="D647" s="1">
        <f>'PR-RAS'!E654</f>
        <v>100</v>
      </c>
      <c r="E647" s="1">
        <v>0</v>
      </c>
      <c r="F647" s="1">
        <v>0</v>
      </c>
      <c r="G647" s="2">
        <f t="shared" si="10"/>
        <v>195.09200000000001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98</v>
      </c>
      <c r="D649" s="1">
        <f>'PR-RAS'!E656</f>
        <v>99</v>
      </c>
      <c r="E649" s="1">
        <v>0</v>
      </c>
      <c r="F649" s="1">
        <v>0</v>
      </c>
      <c r="G649" s="2">
        <f t="shared" si="10"/>
        <v>191.80799999999999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1796064.8</v>
      </c>
      <c r="D668" s="1">
        <f>'PR-RAS'!E675</f>
        <v>2197176.9500000002</v>
      </c>
      <c r="E668" s="1">
        <v>0</v>
      </c>
      <c r="F668" s="1">
        <v>0</v>
      </c>
      <c r="G668" s="2">
        <f t="shared" si="10"/>
        <v>4129009.2729000002</v>
      </c>
      <c r="H668" s="2">
        <f t="shared" si="11"/>
        <v>0.24999999976716936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1194.51</v>
      </c>
      <c r="D670" s="1">
        <f>'PR-RAS'!E677</f>
        <v>1232</v>
      </c>
      <c r="E670" s="1">
        <v>0</v>
      </c>
      <c r="F670" s="1">
        <v>0</v>
      </c>
      <c r="G670" s="2">
        <f t="shared" si="10"/>
        <v>2447.5431900000003</v>
      </c>
      <c r="H670" s="2">
        <f t="shared" si="11"/>
        <v>0.49000000000000909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95963.4</v>
      </c>
      <c r="D703" s="1">
        <f>'PR-RAS'!E710</f>
        <v>51500.4</v>
      </c>
      <c r="E703" s="1">
        <v>0</v>
      </c>
      <c r="F703" s="1">
        <v>0</v>
      </c>
      <c r="G703" s="2">
        <f t="shared" si="10"/>
        <v>139672.86840000001</v>
      </c>
      <c r="H703" s="2">
        <f t="shared" si="11"/>
        <v>0.79999999999563443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223.11</v>
      </c>
      <c r="D705" s="1">
        <f>'PR-RAS'!E712</f>
        <v>0</v>
      </c>
      <c r="E705" s="1">
        <v>0</v>
      </c>
      <c r="F705" s="1">
        <v>0</v>
      </c>
      <c r="G705" s="2">
        <f t="shared" si="10"/>
        <v>157.06944000000001</v>
      </c>
      <c r="H705" s="2">
        <f t="shared" si="11"/>
        <v>0.11000000000001364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10353.549999999999</v>
      </c>
      <c r="E709" s="1">
        <v>0</v>
      </c>
      <c r="F709" s="1">
        <v>0</v>
      </c>
      <c r="G709" s="2">
        <f t="shared" si="10"/>
        <v>14660.626799999998</v>
      </c>
      <c r="H709" s="2">
        <f t="shared" si="11"/>
        <v>0.4500000000007276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4568.45</v>
      </c>
      <c r="D710" s="1">
        <f>'PR-RAS'!E717</f>
        <v>3734.69</v>
      </c>
      <c r="E710" s="1">
        <v>0</v>
      </c>
      <c r="F710" s="1">
        <v>0</v>
      </c>
      <c r="G710" s="2">
        <f t="shared" si="10"/>
        <v>8534.821469999999</v>
      </c>
      <c r="H710" s="2">
        <f t="shared" si="11"/>
        <v>0.75999999999976353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30002.57</v>
      </c>
      <c r="D711" s="1">
        <f>'PR-RAS'!E718</f>
        <v>30378.18</v>
      </c>
      <c r="E711" s="1">
        <v>0</v>
      </c>
      <c r="F711" s="1">
        <v>0</v>
      </c>
      <c r="G711" s="2">
        <f t="shared" si="10"/>
        <v>64438.840299999989</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4174.13</v>
      </c>
      <c r="D713" s="1">
        <f>'PR-RAS'!E720</f>
        <v>4253.72</v>
      </c>
      <c r="E713" s="1">
        <v>0</v>
      </c>
      <c r="F713" s="1">
        <v>0</v>
      </c>
      <c r="G713" s="2">
        <f t="shared" si="10"/>
        <v>9029.2778399999988</v>
      </c>
      <c r="H713" s="2">
        <f t="shared" si="11"/>
        <v>0.40999999999985448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28056.63</v>
      </c>
      <c r="D715" s="1">
        <f>'PR-RAS'!E722</f>
        <v>33583.49</v>
      </c>
      <c r="E715" s="1">
        <v>0</v>
      </c>
      <c r="F715" s="1">
        <v>0</v>
      </c>
      <c r="G715" s="2">
        <f t="shared" si="10"/>
        <v>67989.65754</v>
      </c>
      <c r="H715" s="2">
        <f t="shared" si="11"/>
        <v>0.8599999999969441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2306.4899999999998</v>
      </c>
      <c r="D718" s="1">
        <f>'PR-RAS'!E725</f>
        <v>2822.7</v>
      </c>
      <c r="E718" s="1">
        <v>0</v>
      </c>
      <c r="F718" s="1">
        <v>0</v>
      </c>
      <c r="G718" s="2">
        <f t="shared" si="10"/>
        <v>5701.5051299999996</v>
      </c>
      <c r="H718" s="2">
        <f t="shared" si="11"/>
        <v>0.78999999999996362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8929.36</v>
      </c>
      <c r="D754" s="1">
        <f>'PR-RAS'!E761</f>
        <v>0</v>
      </c>
      <c r="E754" s="1">
        <v>0</v>
      </c>
      <c r="F754" s="1">
        <v>0</v>
      </c>
      <c r="G754" s="2">
        <f t="shared" si="10"/>
        <v>6723.8080800000007</v>
      </c>
      <c r="H754" s="2">
        <f t="shared" si="11"/>
        <v>0.36000000000058208</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8720.2199999999993</v>
      </c>
      <c r="E817" s="1">
        <v>0</v>
      </c>
      <c r="F817" s="1">
        <v>0</v>
      </c>
      <c r="G817" s="2">
        <f t="shared" si="18"/>
        <v>14231.399039999998</v>
      </c>
      <c r="H817" s="2">
        <f t="shared" si="19"/>
        <v>0.21999999999934516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57535.35</v>
      </c>
      <c r="D821" s="1">
        <f>'PR-RAS'!E828</f>
        <v>142820.81</v>
      </c>
      <c r="E821" s="1">
        <v>0</v>
      </c>
      <c r="F821" s="1">
        <v>0</v>
      </c>
      <c r="G821" s="2">
        <f t="shared" si="18"/>
        <v>281405.11539999995</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2724346.3199999994</v>
      </c>
      <c r="D984" s="6">
        <f>BILANCA!E6</f>
        <v>2638826.4800000004</v>
      </c>
      <c r="E984" s="6">
        <v>0</v>
      </c>
      <c r="F984" s="6">
        <v>0</v>
      </c>
      <c r="G984" s="7">
        <f t="shared" ref="G984:G1241" si="22">B984/1000*C984+B984/500*D984</f>
        <v>8001.9992800000009</v>
      </c>
      <c r="H984" s="7">
        <f t="shared" si="19"/>
        <v>0.79999999981373549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2351078.2299999995</v>
      </c>
      <c r="D985" s="1">
        <f>BILANCA!E7</f>
        <v>2335640.4900000002</v>
      </c>
      <c r="E985" s="1">
        <v>0</v>
      </c>
      <c r="F985" s="1">
        <v>0</v>
      </c>
      <c r="G985" s="2">
        <f t="shared" si="22"/>
        <v>14044.718420000001</v>
      </c>
      <c r="H985" s="2">
        <f t="shared" si="19"/>
        <v>0.71999999973922968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2350526.7599999993</v>
      </c>
      <c r="D990" s="1">
        <f>BILANCA!E12</f>
        <v>2335089.02</v>
      </c>
      <c r="E990" s="1">
        <v>0</v>
      </c>
      <c r="F990" s="1">
        <v>0</v>
      </c>
      <c r="G990" s="2">
        <f t="shared" si="22"/>
        <v>49144.933599999997</v>
      </c>
      <c r="H990" s="2">
        <f t="shared" si="19"/>
        <v>0.26000000070780516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2286496.7699999996</v>
      </c>
      <c r="D991" s="1">
        <f>BILANCA!E13</f>
        <v>2242140.96</v>
      </c>
      <c r="E991" s="1">
        <v>0</v>
      </c>
      <c r="F991" s="1">
        <v>0</v>
      </c>
      <c r="G991" s="2">
        <f t="shared" si="22"/>
        <v>54166.229520000001</v>
      </c>
      <c r="H991" s="2">
        <f t="shared" si="19"/>
        <v>0.27000000048428774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3430463.07</v>
      </c>
      <c r="D993" s="1">
        <f>BILANCA!E15</f>
        <v>3430463.07</v>
      </c>
      <c r="E993" s="1">
        <v>0</v>
      </c>
      <c r="F993" s="1">
        <v>0</v>
      </c>
      <c r="G993" s="2">
        <f t="shared" si="22"/>
        <v>102913.8921</v>
      </c>
      <c r="H993" s="2">
        <f t="shared" si="19"/>
        <v>0.13999999966472387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1143966.3</v>
      </c>
      <c r="D996" s="1">
        <f>BILANCA!E18</f>
        <v>1188322.1100000001</v>
      </c>
      <c r="E996" s="1">
        <v>0</v>
      </c>
      <c r="F996" s="1">
        <v>0</v>
      </c>
      <c r="G996" s="2">
        <f t="shared" si="22"/>
        <v>45767.936759999997</v>
      </c>
      <c r="H996" s="2">
        <f t="shared" si="19"/>
        <v>0.41000000014901161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41304.209999999963</v>
      </c>
      <c r="D997" s="1">
        <f>BILANCA!E19</f>
        <v>71988.080000000016</v>
      </c>
      <c r="E997" s="1">
        <v>0</v>
      </c>
      <c r="F997" s="1">
        <v>0</v>
      </c>
      <c r="G997" s="2">
        <f t="shared" si="22"/>
        <v>2593.9251800000002</v>
      </c>
      <c r="H997" s="2">
        <f t="shared" si="19"/>
        <v>0.28999999997904524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143010.34</v>
      </c>
      <c r="D998" s="1">
        <f>BILANCA!E20</f>
        <v>251422.43</v>
      </c>
      <c r="E998" s="1">
        <v>0</v>
      </c>
      <c r="F998" s="1">
        <v>0</v>
      </c>
      <c r="G998" s="2">
        <f t="shared" si="22"/>
        <v>9687.8279999999995</v>
      </c>
      <c r="H998" s="2">
        <f t="shared" si="19"/>
        <v>0.76999999998952262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8105.5</v>
      </c>
      <c r="D999" s="1">
        <f>BILANCA!E21</f>
        <v>8105.5</v>
      </c>
      <c r="E999" s="1">
        <v>0</v>
      </c>
      <c r="F999" s="1">
        <v>0</v>
      </c>
      <c r="G999" s="2">
        <f t="shared" si="22"/>
        <v>389.06400000000008</v>
      </c>
      <c r="H999" s="2">
        <f t="shared" si="19"/>
        <v>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17742.400000000001</v>
      </c>
      <c r="D1000" s="1">
        <f>BILANCA!E22</f>
        <v>18690.400000000001</v>
      </c>
      <c r="E1000" s="1">
        <v>0</v>
      </c>
      <c r="F1000" s="1">
        <v>0</v>
      </c>
      <c r="G1000" s="2">
        <f t="shared" si="22"/>
        <v>937.09440000000018</v>
      </c>
      <c r="H1000" s="2">
        <f t="shared" si="19"/>
        <v>0.80000000000291038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2024.02</v>
      </c>
      <c r="D1001" s="1">
        <f>BILANCA!E23</f>
        <v>2024.02</v>
      </c>
      <c r="E1001" s="1">
        <v>0</v>
      </c>
      <c r="F1001" s="1">
        <v>0</v>
      </c>
      <c r="G1001" s="2">
        <f t="shared" si="22"/>
        <v>109.29707999999999</v>
      </c>
      <c r="H1001" s="2">
        <f t="shared" si="19"/>
        <v>3.999999999996362E-2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3943.13</v>
      </c>
      <c r="D1003" s="1">
        <f>BILANCA!E25</f>
        <v>3943.13</v>
      </c>
      <c r="E1003" s="1">
        <v>0</v>
      </c>
      <c r="F1003" s="1">
        <v>0</v>
      </c>
      <c r="G1003" s="2">
        <f t="shared" si="22"/>
        <v>236.58780000000002</v>
      </c>
      <c r="H1003" s="2">
        <f t="shared" si="19"/>
        <v>0.26000000000021828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99306.58</v>
      </c>
      <c r="D1004" s="1">
        <f>BILANCA!E26</f>
        <v>101387.93</v>
      </c>
      <c r="E1004" s="1">
        <v>0</v>
      </c>
      <c r="F1004" s="1">
        <v>0</v>
      </c>
      <c r="G1004" s="2">
        <f t="shared" si="22"/>
        <v>6343.7312400000001</v>
      </c>
      <c r="H1004" s="2">
        <f t="shared" si="19"/>
        <v>0.49000000000523869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232827.76</v>
      </c>
      <c r="D1006" s="1">
        <f>BILANCA!E28</f>
        <v>313585.33</v>
      </c>
      <c r="E1006" s="1">
        <v>0</v>
      </c>
      <c r="F1006" s="1">
        <v>0</v>
      </c>
      <c r="G1006" s="2">
        <f t="shared" si="22"/>
        <v>19779.963660000001</v>
      </c>
      <c r="H1006" s="2">
        <f t="shared" si="19"/>
        <v>0.57000000000698492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22725.78</v>
      </c>
      <c r="D1013" s="1">
        <f>BILANCA!E35</f>
        <v>20959.98000000001</v>
      </c>
      <c r="E1013" s="1">
        <v>0</v>
      </c>
      <c r="F1013" s="1">
        <v>0</v>
      </c>
      <c r="G1013" s="2">
        <f t="shared" si="22"/>
        <v>1939.3722000000007</v>
      </c>
      <c r="H1013" s="2">
        <f t="shared" si="19"/>
        <v>0.23999999999068677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159773.6</v>
      </c>
      <c r="D1014" s="1">
        <f>BILANCA!E36</f>
        <v>162635.45000000001</v>
      </c>
      <c r="E1014" s="1">
        <v>0</v>
      </c>
      <c r="F1014" s="1">
        <v>0</v>
      </c>
      <c r="G1014" s="2">
        <f t="shared" si="22"/>
        <v>15036.379499999999</v>
      </c>
      <c r="H1014" s="2">
        <f t="shared" si="19"/>
        <v>0.85000000000582077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137047.82</v>
      </c>
      <c r="D1018" s="1">
        <f>BILANCA!E40</f>
        <v>141675.47</v>
      </c>
      <c r="E1018" s="1">
        <v>0</v>
      </c>
      <c r="F1018" s="1">
        <v>0</v>
      </c>
      <c r="G1018" s="2">
        <f t="shared" si="22"/>
        <v>14713.956600000001</v>
      </c>
      <c r="H1018" s="2">
        <f t="shared" si="19"/>
        <v>0.64999999999417923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56019.73</v>
      </c>
      <c r="D1032" s="1">
        <f>BILANCA!E54</f>
        <v>58022.7</v>
      </c>
      <c r="E1032" s="1">
        <v>0</v>
      </c>
      <c r="F1032" s="1">
        <v>0</v>
      </c>
      <c r="G1032" s="2">
        <f t="shared" si="22"/>
        <v>8431.1913700000005</v>
      </c>
      <c r="H1032" s="2">
        <f t="shared" si="19"/>
        <v>0.56999999999970896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56019.73</v>
      </c>
      <c r="D1033" s="1">
        <f>BILANCA!E55</f>
        <v>58022.7</v>
      </c>
      <c r="E1033" s="1">
        <v>0</v>
      </c>
      <c r="F1033" s="1">
        <v>0</v>
      </c>
      <c r="G1033" s="2">
        <f t="shared" si="22"/>
        <v>8603.2565000000013</v>
      </c>
      <c r="H1033" s="2">
        <f t="shared" si="19"/>
        <v>0.56999999999970896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551.47</v>
      </c>
      <c r="D1041" s="1">
        <f>BILANCA!E63</f>
        <v>551.47</v>
      </c>
      <c r="E1041" s="1">
        <v>0</v>
      </c>
      <c r="F1041" s="1">
        <v>0</v>
      </c>
      <c r="G1041" s="2">
        <f t="shared" si="22"/>
        <v>95.955780000000004</v>
      </c>
      <c r="H1041" s="2">
        <f t="shared" si="19"/>
        <v>0.94000000000005457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551.47</v>
      </c>
      <c r="D1042" s="1">
        <f>BILANCA!E64</f>
        <v>551.47</v>
      </c>
      <c r="E1042" s="1">
        <v>0</v>
      </c>
      <c r="F1042" s="1">
        <v>0</v>
      </c>
      <c r="G1042" s="2">
        <f t="shared" si="22"/>
        <v>97.610189999999989</v>
      </c>
      <c r="H1042" s="2">
        <f t="shared" si="19"/>
        <v>0.94000000000005457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373268.08999999997</v>
      </c>
      <c r="D1046" s="1">
        <f>BILANCA!E68</f>
        <v>303185.99</v>
      </c>
      <c r="E1046" s="1">
        <v>0</v>
      </c>
      <c r="F1046" s="1">
        <v>0</v>
      </c>
      <c r="G1046" s="2">
        <f t="shared" si="22"/>
        <v>61717.324409999994</v>
      </c>
      <c r="H1046" s="2">
        <f t="shared" si="19"/>
        <v>9.9999999976716936E-2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161710.43</v>
      </c>
      <c r="D1047" s="1">
        <f>BILANCA!E69</f>
        <v>54080.03</v>
      </c>
      <c r="E1047" s="1">
        <v>0</v>
      </c>
      <c r="F1047" s="1">
        <v>0</v>
      </c>
      <c r="G1047" s="2">
        <f t="shared" si="22"/>
        <v>17271.711360000001</v>
      </c>
      <c r="H1047" s="2">
        <f t="shared" si="19"/>
        <v>0.45999999999185093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161710.43</v>
      </c>
      <c r="D1048" s="1">
        <f>BILANCA!E70</f>
        <v>54022.32</v>
      </c>
      <c r="E1048" s="1">
        <v>0</v>
      </c>
      <c r="F1048" s="1">
        <v>0</v>
      </c>
      <c r="G1048" s="2">
        <f t="shared" si="22"/>
        <v>17534.079549999999</v>
      </c>
      <c r="H1048" s="2">
        <f t="shared" si="19"/>
        <v>0.74999999999272404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161710.43</v>
      </c>
      <c r="D1050" s="1">
        <f>BILANCA!E72</f>
        <v>54022.32</v>
      </c>
      <c r="E1050" s="1">
        <v>0</v>
      </c>
      <c r="F1050" s="1">
        <v>0</v>
      </c>
      <c r="G1050" s="2">
        <f t="shared" si="22"/>
        <v>18073.589690000001</v>
      </c>
      <c r="H1050" s="2">
        <f t="shared" si="19"/>
        <v>0.74999999999272404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57.71</v>
      </c>
      <c r="E1054" s="1">
        <v>0</v>
      </c>
      <c r="F1054" s="1">
        <v>0</v>
      </c>
      <c r="G1054" s="2">
        <f t="shared" si="22"/>
        <v>8.19482</v>
      </c>
      <c r="H1054" s="2">
        <f t="shared" si="19"/>
        <v>0.28999999999999915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48952.06</v>
      </c>
      <c r="D1056" s="1">
        <f>BILANCA!E78</f>
        <v>58317.52</v>
      </c>
      <c r="E1056" s="1">
        <v>0</v>
      </c>
      <c r="F1056" s="1">
        <v>0</v>
      </c>
      <c r="G1056" s="2">
        <f t="shared" si="22"/>
        <v>12087.858299999998</v>
      </c>
      <c r="H1056" s="2">
        <f t="shared" si="19"/>
        <v>0.54000000000087311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1255.67</v>
      </c>
      <c r="D1062" s="1">
        <f>BILANCA!E84</f>
        <v>1255.67</v>
      </c>
      <c r="E1062" s="1">
        <v>0</v>
      </c>
      <c r="F1062" s="1">
        <v>0</v>
      </c>
      <c r="G1062" s="2">
        <f t="shared" si="22"/>
        <v>297.59379000000001</v>
      </c>
      <c r="H1062" s="2">
        <f t="shared" si="19"/>
        <v>0.65999999999985448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47696.39</v>
      </c>
      <c r="D1064" s="1">
        <f>BILANCA!E86</f>
        <v>57061.85</v>
      </c>
      <c r="E1064" s="1">
        <v>0</v>
      </c>
      <c r="F1064" s="1">
        <v>0</v>
      </c>
      <c r="G1064" s="2">
        <f t="shared" si="22"/>
        <v>13107.427290000001</v>
      </c>
      <c r="H1064" s="2">
        <f t="shared" si="19"/>
        <v>0.54000000000087311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2604.48</v>
      </c>
      <c r="D1124" s="1">
        <f>BILANCA!E146</f>
        <v>2953.96</v>
      </c>
      <c r="E1124" s="1">
        <v>0</v>
      </c>
      <c r="F1124" s="1">
        <v>0</v>
      </c>
      <c r="G1124" s="2">
        <f t="shared" si="22"/>
        <v>1200.2483999999999</v>
      </c>
      <c r="H1124" s="2">
        <f t="shared" si="23"/>
        <v>0.51999999999998181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2078.89</v>
      </c>
      <c r="D1137" s="1">
        <f>BILANCA!E159</f>
        <v>2078.89</v>
      </c>
      <c r="E1137" s="1">
        <v>0</v>
      </c>
      <c r="F1137" s="1">
        <v>0</v>
      </c>
      <c r="G1137" s="2">
        <f t="shared" si="22"/>
        <v>960.44717999999989</v>
      </c>
      <c r="H1137" s="2">
        <f t="shared" si="23"/>
        <v>0.22000000000025466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525.59</v>
      </c>
      <c r="D1138" s="1">
        <f>BILANCA!E160</f>
        <v>875.07</v>
      </c>
      <c r="E1138" s="1">
        <v>0</v>
      </c>
      <c r="F1138" s="1">
        <v>0</v>
      </c>
      <c r="G1138" s="2">
        <f t="shared" si="22"/>
        <v>352.73815000000002</v>
      </c>
      <c r="H1138" s="2">
        <f t="shared" si="23"/>
        <v>0.48000000000001819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160001.12</v>
      </c>
      <c r="D1148" s="1">
        <f>BILANCA!E170</f>
        <v>187834.48</v>
      </c>
      <c r="E1148" s="1">
        <v>0</v>
      </c>
      <c r="F1148" s="1">
        <v>0</v>
      </c>
      <c r="G1148" s="2">
        <f t="shared" si="22"/>
        <v>88385.563200000004</v>
      </c>
      <c r="H1148" s="2">
        <f t="shared" si="23"/>
        <v>0.60000000000582077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160001.12</v>
      </c>
      <c r="D1151" s="1">
        <f>BILANCA!E173</f>
        <v>187834.48</v>
      </c>
      <c r="E1151" s="1">
        <v>0</v>
      </c>
      <c r="F1151" s="1">
        <v>0</v>
      </c>
      <c r="G1151" s="2">
        <f t="shared" si="22"/>
        <v>89992.573440000007</v>
      </c>
      <c r="H1151" s="2">
        <f t="shared" si="23"/>
        <v>0.60000000000582077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2724346.3200000003</v>
      </c>
      <c r="D1152" s="1">
        <f>BILANCA!E175</f>
        <v>2638826.4800000004</v>
      </c>
      <c r="E1152" s="1">
        <v>0</v>
      </c>
      <c r="F1152" s="1">
        <v>0</v>
      </c>
      <c r="G1152" s="2">
        <f t="shared" si="22"/>
        <v>1352337.8783200001</v>
      </c>
      <c r="H1152" s="2">
        <f t="shared" si="23"/>
        <v>0.80000000074505806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256572.16999999998</v>
      </c>
      <c r="D1153" s="1">
        <f>BILANCA!E176</f>
        <v>266808.81</v>
      </c>
      <c r="E1153" s="1">
        <v>0</v>
      </c>
      <c r="F1153" s="1">
        <v>0</v>
      </c>
      <c r="G1153" s="2">
        <f t="shared" si="22"/>
        <v>134332.26430000001</v>
      </c>
      <c r="H1153" s="2">
        <f t="shared" si="23"/>
        <v>0.35999999998603016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254848.09999999998</v>
      </c>
      <c r="D1154" s="1">
        <f>BILANCA!E177</f>
        <v>266808.81</v>
      </c>
      <c r="E1154" s="1">
        <v>0</v>
      </c>
      <c r="F1154" s="1">
        <v>0</v>
      </c>
      <c r="G1154" s="2">
        <f t="shared" si="22"/>
        <v>134827.63812000002</v>
      </c>
      <c r="H1154" s="2">
        <f t="shared" si="23"/>
        <v>0.28999999997904524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157006.63</v>
      </c>
      <c r="D1155" s="1">
        <f>BILANCA!E178</f>
        <v>184911.42</v>
      </c>
      <c r="E1155" s="1">
        <v>0</v>
      </c>
      <c r="F1155" s="1">
        <v>0</v>
      </c>
      <c r="G1155" s="2">
        <f t="shared" si="22"/>
        <v>90614.668839999998</v>
      </c>
      <c r="H1155" s="2">
        <f t="shared" si="23"/>
        <v>0.79000000000814907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45787.09</v>
      </c>
      <c r="D1156" s="1">
        <f>BILANCA!E179</f>
        <v>22138.37</v>
      </c>
      <c r="E1156" s="1">
        <v>0</v>
      </c>
      <c r="F1156" s="1">
        <v>0</v>
      </c>
      <c r="G1156" s="2">
        <f t="shared" si="22"/>
        <v>15581.042589999997</v>
      </c>
      <c r="H1156" s="2">
        <f t="shared" si="23"/>
        <v>0.45999999999548891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3.43</v>
      </c>
      <c r="D1157" s="1">
        <f>BILANCA!E180</f>
        <v>1.66</v>
      </c>
      <c r="E1157" s="1">
        <v>0</v>
      </c>
      <c r="F1157" s="1">
        <v>0</v>
      </c>
      <c r="G1157" s="2">
        <f t="shared" si="22"/>
        <v>1.1745000000000001</v>
      </c>
      <c r="H1157" s="2">
        <f t="shared" si="23"/>
        <v>0.77000000000000024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3.43</v>
      </c>
      <c r="D1160" s="1">
        <f>BILANCA!E183</f>
        <v>1.66</v>
      </c>
      <c r="E1160" s="1">
        <v>0</v>
      </c>
      <c r="F1160" s="1">
        <v>0</v>
      </c>
      <c r="G1160" s="2">
        <f t="shared" si="22"/>
        <v>1.19475</v>
      </c>
      <c r="H1160" s="2">
        <f t="shared" si="23"/>
        <v>0.77000000000000024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52050.95</v>
      </c>
      <c r="D1165" s="1">
        <f>BILANCA!E188</f>
        <v>59757.36</v>
      </c>
      <c r="E1165" s="1">
        <v>0</v>
      </c>
      <c r="F1165" s="1">
        <v>0</v>
      </c>
      <c r="G1165" s="2">
        <f t="shared" si="22"/>
        <v>31224.951939999999</v>
      </c>
      <c r="H1165" s="2">
        <f t="shared" si="23"/>
        <v>0.41000000000349246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1724.07</v>
      </c>
      <c r="D1166" s="1">
        <f>BILANCA!E189</f>
        <v>0</v>
      </c>
      <c r="E1166" s="1">
        <v>0</v>
      </c>
      <c r="F1166" s="1">
        <v>0</v>
      </c>
      <c r="G1166" s="2">
        <f t="shared" si="22"/>
        <v>315.50480999999996</v>
      </c>
      <c r="H1166" s="2">
        <f t="shared" si="23"/>
        <v>6.9999999999936335E-2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2467774.1500000004</v>
      </c>
      <c r="D1214" s="1">
        <f>BILANCA!E237</f>
        <v>2372017.6700000004</v>
      </c>
      <c r="E1214" s="1">
        <v>0</v>
      </c>
      <c r="F1214" s="1">
        <v>0</v>
      </c>
      <c r="G1214" s="2">
        <f t="shared" si="22"/>
        <v>1665927.9921900006</v>
      </c>
      <c r="H1214" s="2">
        <f t="shared" si="23"/>
        <v>0.47999999998137355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2351078.2200000002</v>
      </c>
      <c r="D1215" s="1">
        <f>BILANCA!E238</f>
        <v>2335640.4900000002</v>
      </c>
      <c r="E1215" s="1">
        <v>0</v>
      </c>
      <c r="F1215" s="1">
        <v>0</v>
      </c>
      <c r="G1215" s="2">
        <f t="shared" si="22"/>
        <v>1629187.3344000001</v>
      </c>
      <c r="H1215" s="2">
        <f t="shared" si="23"/>
        <v>0.71000000042840838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2351078.2200000002</v>
      </c>
      <c r="D1216" s="1">
        <f>BILANCA!E239</f>
        <v>2335640.4900000002</v>
      </c>
      <c r="E1216" s="1">
        <v>0</v>
      </c>
      <c r="F1216" s="1">
        <v>0</v>
      </c>
      <c r="G1216" s="2">
        <f t="shared" si="22"/>
        <v>1636209.6936000003</v>
      </c>
      <c r="H1216" s="2">
        <f t="shared" si="23"/>
        <v>0.71000000042840838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2351078.2200000002</v>
      </c>
      <c r="D1217" s="1">
        <f>BILANCA!E240</f>
        <v>2335640.4900000002</v>
      </c>
      <c r="E1217" s="1">
        <v>0</v>
      </c>
      <c r="F1217" s="1">
        <v>0</v>
      </c>
      <c r="G1217" s="2">
        <f t="shared" si="22"/>
        <v>1643232.0528000002</v>
      </c>
      <c r="H1217" s="2">
        <f t="shared" si="23"/>
        <v>0.71000000042840838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114091.46000000002</v>
      </c>
      <c r="D1222" s="1">
        <f>BILANCA!E245</f>
        <v>33423.230000000003</v>
      </c>
      <c r="E1222" s="1">
        <v>0</v>
      </c>
      <c r="F1222" s="1">
        <v>0</v>
      </c>
      <c r="G1222" s="2">
        <f t="shared" si="22"/>
        <v>43244.162880000003</v>
      </c>
      <c r="H1222" s="2">
        <f t="shared" si="23"/>
        <v>0.69000000002415618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160522.20000000001</v>
      </c>
      <c r="D1223" s="1">
        <f>BILANCA!E246</f>
        <v>83741.75</v>
      </c>
      <c r="E1223" s="1">
        <v>0</v>
      </c>
      <c r="F1223" s="1">
        <v>0</v>
      </c>
      <c r="G1223" s="2">
        <f t="shared" si="22"/>
        <v>78721.368000000002</v>
      </c>
      <c r="H1223" s="2">
        <f t="shared" si="23"/>
        <v>0.45000000001164153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160522.20000000001</v>
      </c>
      <c r="D1224" s="1">
        <f>BILANCA!E247</f>
        <v>83741.75</v>
      </c>
      <c r="E1224" s="1">
        <v>0</v>
      </c>
      <c r="F1224" s="1">
        <v>0</v>
      </c>
      <c r="G1224" s="2">
        <f t="shared" si="22"/>
        <v>79049.373699999996</v>
      </c>
      <c r="H1224" s="2">
        <f t="shared" si="23"/>
        <v>0.45000000001164153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46430.74</v>
      </c>
      <c r="D1227" s="1">
        <f>BILANCA!E250</f>
        <v>50318.52</v>
      </c>
      <c r="E1227" s="1">
        <v>0</v>
      </c>
      <c r="F1227" s="1">
        <v>0</v>
      </c>
      <c r="G1227" s="2">
        <f t="shared" si="22"/>
        <v>35884.538319999992</v>
      </c>
      <c r="H1227" s="2">
        <f t="shared" si="23"/>
        <v>0.74000000000523869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46430.74</v>
      </c>
      <c r="D1229" s="1">
        <f>BILANCA!E252</f>
        <v>50318.52</v>
      </c>
      <c r="E1229" s="1">
        <v>0</v>
      </c>
      <c r="F1229" s="1">
        <v>0</v>
      </c>
      <c r="G1229" s="2">
        <f t="shared" si="22"/>
        <v>36178.673879999995</v>
      </c>
      <c r="H1229" s="2">
        <f t="shared" si="23"/>
        <v>0.74000000000523869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2604.4699999999998</v>
      </c>
      <c r="D1232" s="1">
        <f>BILANCA!E255</f>
        <v>2953.95</v>
      </c>
      <c r="E1232" s="1">
        <v>0</v>
      </c>
      <c r="F1232" s="1">
        <v>0</v>
      </c>
      <c r="G1232" s="2">
        <f t="shared" si="22"/>
        <v>2119.5801299999998</v>
      </c>
      <c r="H1232" s="2">
        <f t="shared" si="23"/>
        <v>0.51999999999998181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121938.9</v>
      </c>
      <c r="D1236" s="1">
        <f>BILANCA!E259</f>
        <v>0</v>
      </c>
      <c r="E1236" s="1">
        <v>0</v>
      </c>
      <c r="F1236" s="1">
        <v>0</v>
      </c>
      <c r="G1236" s="2">
        <f t="shared" si="22"/>
        <v>30850.541699999998</v>
      </c>
      <c r="H1236" s="2">
        <f t="shared" si="23"/>
        <v>0.10000000000582077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121938.9</v>
      </c>
      <c r="D1237" s="1">
        <f>BILANCA!E260</f>
        <v>0</v>
      </c>
      <c r="E1237" s="1">
        <v>0</v>
      </c>
      <c r="F1237" s="1">
        <v>0</v>
      </c>
      <c r="G1237" s="2">
        <f t="shared" si="22"/>
        <v>30972.480599999999</v>
      </c>
      <c r="H1237" s="2">
        <f t="shared" si="23"/>
        <v>0.10000000000582077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2604.48</v>
      </c>
      <c r="D1241" s="1">
        <f>BILANCA!E265</f>
        <v>2953.96</v>
      </c>
      <c r="E1241" s="1">
        <v>0</v>
      </c>
      <c r="F1241" s="1">
        <v>0</v>
      </c>
      <c r="G1241" s="2">
        <f t="shared" si="22"/>
        <v>2196.1992</v>
      </c>
      <c r="H1241" s="2">
        <f t="shared" si="23"/>
        <v>0.51999999999998181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47696.39</v>
      </c>
      <c r="D1244" s="1">
        <f>BILANCA!E268</f>
        <v>57061.85</v>
      </c>
      <c r="E1244" s="1">
        <v>0</v>
      </c>
      <c r="F1244" s="1">
        <v>0</v>
      </c>
      <c r="G1244" s="2">
        <f t="shared" si="24"/>
        <v>42235.043489999996</v>
      </c>
      <c r="H1244" s="2">
        <f t="shared" si="23"/>
        <v>0.54000000000087311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91788.23</v>
      </c>
      <c r="D1263" s="1">
        <f>BILANCA!E287</f>
        <v>59575.360000000001</v>
      </c>
      <c r="E1263" s="1">
        <v>0</v>
      </c>
      <c r="F1263" s="1">
        <v>0</v>
      </c>
      <c r="G1263" s="2">
        <f t="shared" si="24"/>
        <v>59062.906000000003</v>
      </c>
      <c r="H1263" s="2">
        <f t="shared" si="23"/>
        <v>0.58999999999650754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163059.87</v>
      </c>
      <c r="D1264" s="1">
        <f>BILANCA!E288</f>
        <v>207233.45</v>
      </c>
      <c r="E1264" s="1">
        <v>0</v>
      </c>
      <c r="F1264" s="1">
        <v>0</v>
      </c>
      <c r="G1264" s="2">
        <f t="shared" si="24"/>
        <v>162285.02237000002</v>
      </c>
      <c r="H1264" s="2">
        <f t="shared" si="23"/>
        <v>0.58000000001629815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1724.07</v>
      </c>
      <c r="D1266" s="1">
        <f>BILANCA!E290</f>
        <v>0</v>
      </c>
      <c r="E1266" s="1">
        <v>0</v>
      </c>
      <c r="F1266" s="1">
        <v>0</v>
      </c>
      <c r="G1266" s="2">
        <f t="shared" si="24"/>
        <v>487.91180999999995</v>
      </c>
      <c r="H1266" s="2">
        <f t="shared" si="23"/>
        <v>6.9999999999936335E-2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3960.38</v>
      </c>
      <c r="D1274" s="1">
        <f>BILANCA!E298</f>
        <v>3960.38</v>
      </c>
      <c r="E1274" s="1">
        <v>0</v>
      </c>
      <c r="F1274" s="1">
        <v>0</v>
      </c>
      <c r="G1274" s="2">
        <f t="shared" si="24"/>
        <v>3457.4117399999996</v>
      </c>
      <c r="H1274" s="2">
        <f t="shared" si="23"/>
        <v>0.76000000000021828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48090.57</v>
      </c>
      <c r="D1278" s="1">
        <f>BILANCA!E302</f>
        <v>55796.98</v>
      </c>
      <c r="E1278" s="1">
        <v>0</v>
      </c>
      <c r="F1278" s="1">
        <v>0</v>
      </c>
      <c r="G1278" s="2">
        <f t="shared" si="24"/>
        <v>47106.936350000004</v>
      </c>
      <c r="H1278" s="2">
        <f t="shared" si="23"/>
        <v>0.44999999999708962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2283486.7400000002</v>
      </c>
      <c r="D1408" s="1">
        <f>'RAS-funkcijski'!E114</f>
        <v>2754802.44</v>
      </c>
      <c r="E1408" s="1">
        <v>0</v>
      </c>
      <c r="F1408" s="1">
        <v>0</v>
      </c>
      <c r="G1408" s="2">
        <f t="shared" si="24"/>
        <v>857240.07819999999</v>
      </c>
      <c r="H1408" s="2">
        <f t="shared" si="27"/>
        <v>0.69999999972060323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2188400.56</v>
      </c>
      <c r="D1409" s="1">
        <f>'RAS-funkcijski'!E115</f>
        <v>2599780.0699999998</v>
      </c>
      <c r="E1409" s="1">
        <v>0</v>
      </c>
      <c r="F1409" s="1">
        <v>0</v>
      </c>
      <c r="G1409" s="2">
        <f t="shared" si="24"/>
        <v>820063.63769999996</v>
      </c>
      <c r="H1409" s="2">
        <f t="shared" si="27"/>
        <v>0.50999999977648258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2188400.56</v>
      </c>
      <c r="D1411" s="1">
        <f>'RAS-funkcijski'!E117</f>
        <v>2599780.0699999998</v>
      </c>
      <c r="E1411" s="1">
        <v>0</v>
      </c>
      <c r="F1411" s="1">
        <v>0</v>
      </c>
      <c r="G1411" s="2">
        <f t="shared" si="24"/>
        <v>834839.55909999995</v>
      </c>
      <c r="H1411" s="2">
        <f t="shared" si="27"/>
        <v>0.50999999977648258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95086.18</v>
      </c>
      <c r="D1420" s="1">
        <f>'RAS-funkcijski'!E126</f>
        <v>155022.37</v>
      </c>
      <c r="E1420" s="1">
        <v>0</v>
      </c>
      <c r="F1420" s="1">
        <v>0</v>
      </c>
      <c r="G1420" s="2">
        <f t="shared" si="24"/>
        <v>49425.972239999996</v>
      </c>
      <c r="H1420" s="2">
        <f t="shared" si="27"/>
        <v>0.54999999998835847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2283486.7400000002</v>
      </c>
      <c r="D1435" s="13">
        <f>'RAS-funkcijski'!E141</f>
        <v>2754802.44</v>
      </c>
      <c r="E1435" s="13">
        <v>0</v>
      </c>
      <c r="F1435" s="13">
        <v>0</v>
      </c>
      <c r="G1435" s="14">
        <f t="shared" si="24"/>
        <v>1067653.5519400002</v>
      </c>
      <c r="H1435" s="14">
        <f t="shared" si="27"/>
        <v>0.69999999972060323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31101.64</v>
      </c>
      <c r="D1436" s="6">
        <f>'P-VRIO'!E5</f>
        <v>0</v>
      </c>
      <c r="E1436" s="6">
        <v>0</v>
      </c>
      <c r="F1436" s="6">
        <v>0</v>
      </c>
      <c r="G1436" s="7">
        <f t="shared" si="24"/>
        <v>31.10164</v>
      </c>
      <c r="H1436" s="7">
        <f t="shared" si="27"/>
        <v>0.36000000000058208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31101.64</v>
      </c>
      <c r="D1453" s="1">
        <f>'P-VRIO'!E22</f>
        <v>0</v>
      </c>
      <c r="E1453" s="1">
        <v>0</v>
      </c>
      <c r="F1453" s="1">
        <v>0</v>
      </c>
      <c r="G1453" s="2">
        <f t="shared" si="24"/>
        <v>559.82952</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31101.64</v>
      </c>
      <c r="D1454" s="1">
        <f>'P-VRIO'!E23</f>
        <v>0</v>
      </c>
      <c r="E1454" s="1">
        <v>0</v>
      </c>
      <c r="F1454" s="1">
        <v>0</v>
      </c>
      <c r="G1454" s="2">
        <f t="shared" si="24"/>
        <v>590.93115999999998</v>
      </c>
      <c r="H1454" s="2">
        <f t="shared" si="27"/>
        <v>0.36000000000058208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31101.64</v>
      </c>
      <c r="D1456" s="1">
        <f>'P-VRIO'!E25</f>
        <v>0</v>
      </c>
      <c r="E1456" s="1">
        <v>0</v>
      </c>
      <c r="F1456" s="1">
        <v>0</v>
      </c>
      <c r="G1456" s="2">
        <f t="shared" si="24"/>
        <v>653.13444000000004</v>
      </c>
      <c r="H1456" s="2">
        <f t="shared" si="27"/>
        <v>0.36000000000058208</v>
      </c>
      <c r="I1456" s="10">
        <f t="shared" si="30"/>
        <v>235.12839840038018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256572.17</v>
      </c>
      <c r="D1480" s="6"/>
      <c r="E1480" s="6">
        <v>0</v>
      </c>
      <c r="F1480" s="6">
        <v>0</v>
      </c>
      <c r="G1480" s="7">
        <f t="shared" ref="G1480:G1580" si="34">B1480/1000*C1480</f>
        <v>256.57217000000003</v>
      </c>
      <c r="H1480" s="7">
        <f t="shared" ref="H1480:H1580" si="35">ABS(C1480-ROUND(C1480,0))</f>
        <v>0.17000000001280569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2923054.12</v>
      </c>
      <c r="D1481" s="1">
        <v>0</v>
      </c>
      <c r="E1481" s="1">
        <v>0</v>
      </c>
      <c r="F1481" s="1">
        <v>0</v>
      </c>
      <c r="G1481" s="2">
        <f t="shared" si="34"/>
        <v>5846.1082400000005</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2905190.83</v>
      </c>
      <c r="D1483" s="1">
        <v>0</v>
      </c>
      <c r="E1483" s="1">
        <v>0</v>
      </c>
      <c r="F1483" s="1">
        <v>0</v>
      </c>
      <c r="G1483" s="2">
        <f t="shared" si="34"/>
        <v>11620.76332</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2205668.69</v>
      </c>
      <c r="D1484" s="1">
        <v>0</v>
      </c>
      <c r="E1484" s="1">
        <v>0</v>
      </c>
      <c r="F1484" s="1">
        <v>0</v>
      </c>
      <c r="G1484" s="2">
        <f t="shared" si="34"/>
        <v>11028.34345</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401948.84</v>
      </c>
      <c r="D1485" s="1">
        <v>0</v>
      </c>
      <c r="E1485" s="1">
        <v>0</v>
      </c>
      <c r="F1485" s="1">
        <v>0</v>
      </c>
      <c r="G1485" s="2">
        <f t="shared" si="34"/>
        <v>2411.6930400000001</v>
      </c>
      <c r="H1485" s="2">
        <f t="shared" si="35"/>
        <v>0.15999999997438863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1652.83</v>
      </c>
      <c r="D1486" s="1">
        <v>0</v>
      </c>
      <c r="E1486" s="1">
        <v>0</v>
      </c>
      <c r="F1486" s="1">
        <v>0</v>
      </c>
      <c r="G1486" s="2">
        <f t="shared" si="34"/>
        <v>11.56981</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142820.81</v>
      </c>
      <c r="D1489" s="1">
        <v>0</v>
      </c>
      <c r="E1489" s="1">
        <v>0</v>
      </c>
      <c r="F1489" s="1">
        <v>0</v>
      </c>
      <c r="G1489" s="2">
        <f t="shared" si="34"/>
        <v>1428.2081000000001</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153099.66</v>
      </c>
      <c r="D1491" s="1">
        <v>0</v>
      </c>
      <c r="E1491" s="1">
        <v>0</v>
      </c>
      <c r="F1491" s="1">
        <v>0</v>
      </c>
      <c r="G1491" s="2">
        <f t="shared" si="34"/>
        <v>1837.1959200000001</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17863.29</v>
      </c>
      <c r="D1492" s="1">
        <v>0</v>
      </c>
      <c r="E1492" s="1">
        <v>0</v>
      </c>
      <c r="F1492" s="1">
        <v>0</v>
      </c>
      <c r="G1492" s="2">
        <f t="shared" si="34"/>
        <v>232.22277</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2912817.48</v>
      </c>
      <c r="D1499" s="1">
        <v>0</v>
      </c>
      <c r="E1499" s="1">
        <v>0</v>
      </c>
      <c r="F1499" s="1">
        <v>0</v>
      </c>
      <c r="G1499" s="2">
        <f t="shared" si="34"/>
        <v>58256.349600000001</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2893230.12</v>
      </c>
      <c r="D1501" s="1">
        <v>0</v>
      </c>
      <c r="E1501" s="1">
        <v>0</v>
      </c>
      <c r="F1501" s="1">
        <v>0</v>
      </c>
      <c r="G1501" s="2">
        <f t="shared" si="34"/>
        <v>63651.062639999996</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2177763.9</v>
      </c>
      <c r="D1502" s="1">
        <v>0</v>
      </c>
      <c r="E1502" s="1">
        <v>0</v>
      </c>
      <c r="F1502" s="1">
        <v>0</v>
      </c>
      <c r="G1502" s="2">
        <f t="shared" si="34"/>
        <v>50088.5697</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425597.56</v>
      </c>
      <c r="D1503" s="1">
        <v>0</v>
      </c>
      <c r="E1503" s="1">
        <v>0</v>
      </c>
      <c r="F1503" s="1">
        <v>0</v>
      </c>
      <c r="G1503" s="2">
        <f t="shared" si="34"/>
        <v>10214.34144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1654.6</v>
      </c>
      <c r="D1504" s="1">
        <v>0</v>
      </c>
      <c r="E1504" s="1">
        <v>0</v>
      </c>
      <c r="F1504" s="1">
        <v>0</v>
      </c>
      <c r="G1504" s="2">
        <f t="shared" si="34"/>
        <v>41.365000000000002</v>
      </c>
      <c r="H1504" s="2">
        <f t="shared" si="35"/>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142820.81</v>
      </c>
      <c r="D1507" s="1">
        <v>0</v>
      </c>
      <c r="E1507" s="1">
        <v>0</v>
      </c>
      <c r="F1507" s="1">
        <v>0</v>
      </c>
      <c r="G1507" s="2">
        <f t="shared" si="34"/>
        <v>3998.9826800000001</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145393.25</v>
      </c>
      <c r="D1509" s="1">
        <v>0</v>
      </c>
      <c r="E1509" s="1">
        <v>0</v>
      </c>
      <c r="F1509" s="1">
        <v>0</v>
      </c>
      <c r="G1509" s="2">
        <f t="shared" si="34"/>
        <v>4361.7974999999997</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19587.36</v>
      </c>
      <c r="D1510" s="1">
        <v>0</v>
      </c>
      <c r="E1510" s="1">
        <v>0</v>
      </c>
      <c r="F1510" s="1">
        <v>0</v>
      </c>
      <c r="G1510" s="2">
        <f t="shared" si="34"/>
        <v>607.20816000000002</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266808.81000000006</v>
      </c>
      <c r="D1517" s="1">
        <v>0</v>
      </c>
      <c r="E1517" s="1">
        <v>0</v>
      </c>
      <c r="F1517" s="1">
        <v>0</v>
      </c>
      <c r="G1517" s="2">
        <f t="shared" si="34"/>
        <v>10138.734780000003</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59759.020000000004</v>
      </c>
      <c r="D1518" s="1">
        <v>0</v>
      </c>
      <c r="E1518" s="1">
        <v>0</v>
      </c>
      <c r="F1518" s="1">
        <v>0</v>
      </c>
      <c r="G1518" s="2">
        <f t="shared" si="34"/>
        <v>2330.60178</v>
      </c>
      <c r="H1518" s="2">
        <f t="shared" si="35"/>
        <v>2.0000000004074536E-2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59759.020000000004</v>
      </c>
      <c r="D1524" s="1">
        <v>0</v>
      </c>
      <c r="E1524" s="1">
        <v>0</v>
      </c>
      <c r="F1524" s="1">
        <v>0</v>
      </c>
      <c r="G1524" s="2">
        <f t="shared" si="34"/>
        <v>2689.1559000000002</v>
      </c>
      <c r="H1524" s="2">
        <f t="shared" si="35"/>
        <v>2.0000000004074536E-2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1.66</v>
      </c>
      <c r="D1535" s="1">
        <v>0</v>
      </c>
      <c r="E1535" s="1">
        <v>0</v>
      </c>
      <c r="F1535" s="1">
        <v>0</v>
      </c>
      <c r="G1535" s="2">
        <f t="shared" si="34"/>
        <v>9.2960000000000001E-2</v>
      </c>
      <c r="H1535" s="2">
        <f t="shared" si="35"/>
        <v>0.34000000000000008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1.66</v>
      </c>
      <c r="D1536" s="1">
        <v>0</v>
      </c>
      <c r="E1536" s="1">
        <v>0</v>
      </c>
      <c r="F1536" s="1">
        <v>0</v>
      </c>
      <c r="G1536" s="2">
        <f t="shared" si="34"/>
        <v>9.4619999999999996E-2</v>
      </c>
      <c r="H1536" s="2">
        <f t="shared" si="35"/>
        <v>0.34000000000000008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59757.36</v>
      </c>
      <c r="D1560" s="1">
        <v>0</v>
      </c>
      <c r="E1560" s="1">
        <v>0</v>
      </c>
      <c r="F1560" s="1">
        <v>0</v>
      </c>
      <c r="G1560" s="2">
        <f t="shared" si="34"/>
        <v>4840.3461600000001</v>
      </c>
      <c r="H1560" s="2">
        <f t="shared" si="35"/>
        <v>0.36000000000058208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59757.36</v>
      </c>
      <c r="D1561" s="1">
        <v>0</v>
      </c>
      <c r="E1561" s="1">
        <v>0</v>
      </c>
      <c r="F1561" s="1">
        <v>0</v>
      </c>
      <c r="G1561" s="2">
        <f t="shared" si="34"/>
        <v>4900.1035200000006</v>
      </c>
      <c r="H1561" s="2">
        <f t="shared" si="35"/>
        <v>0.36000000000058208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207049.79</v>
      </c>
      <c r="D1576" s="1">
        <v>0</v>
      </c>
      <c r="E1576" s="1">
        <v>0</v>
      </c>
      <c r="F1576" s="1">
        <v>0</v>
      </c>
      <c r="G1576" s="2">
        <f t="shared" si="34"/>
        <v>20083.82963</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187834.48</v>
      </c>
      <c r="D1577" s="1">
        <v>0</v>
      </c>
      <c r="E1577" s="1">
        <v>0</v>
      </c>
      <c r="F1577" s="1">
        <v>0</v>
      </c>
      <c r="G1577" s="2">
        <f t="shared" si="34"/>
        <v>18407.779040000001</v>
      </c>
      <c r="H1577" s="2">
        <f t="shared" si="35"/>
        <v>0.48000000001047738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19215.310000000001</v>
      </c>
      <c r="D1578" s="1">
        <v>0</v>
      </c>
      <c r="E1578" s="1">
        <v>0</v>
      </c>
      <c r="F1578" s="1">
        <v>0</v>
      </c>
      <c r="G1578" s="2">
        <f t="shared" si="34"/>
        <v>1902.3156900000001</v>
      </c>
      <c r="H1578" s="2">
        <f t="shared" si="35"/>
        <v>0.31000000000130967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14961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2335573.4299999997</v>
      </c>
      <c r="I16" s="170">
        <f>'PR-RAS'!E6</f>
        <v>2808336.5900000003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2272326.2399999998</v>
      </c>
      <c r="I17" s="170">
        <f>'PR-RAS'!E151</f>
        <v>2736939.15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114091.45999999993</v>
      </c>
      <c r="I18" s="170">
        <f>'PR-RAS'!E645</f>
        <v>33423.230000000374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2351078.2299999995</v>
      </c>
      <c r="I20" s="173">
        <f>BILANCA!E7</f>
        <v>2335640.4900000002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373268.08999999997</v>
      </c>
      <c r="I21" s="175">
        <f>BILANCA!E68</f>
        <v>303185.99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256572.16999999998</v>
      </c>
      <c r="I22" s="175">
        <f>BILANCA!E176</f>
        <v>266808.81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2467774.1500000004</v>
      </c>
      <c r="I23" s="177">
        <f>BILANCA!E237</f>
        <v>2372017.6700000004</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2283486.7400000002</v>
      </c>
      <c r="I27" s="175">
        <f>'RAS-funkcijski'!E114</f>
        <v>2754802.44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2283486.7400000002</v>
      </c>
      <c r="I28" s="179">
        <f>'RAS-funkcijski'!E141</f>
        <v>2754802.44</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31101.64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31101.64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256572.17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266808.81000000006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59759.020000000004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207049.79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14" zoomScaleNormal="100" workbookViewId="0">
      <selection activeCell="E241" sqref="E2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2335573.4299999997</v>
      </c>
      <c r="E6" s="51">
        <f>E7+E44+E50+E82+E106+E124+E133+E139</f>
        <v>2808336.5900000003</v>
      </c>
      <c r="F6" s="52">
        <f t="shared" ref="F6:F131" si="0">IF(D6&lt;&gt;0,IF(E6/D6&gt;=100,"&gt;&gt;100",E6/D6*100),"-")</f>
        <v>120.24184527565896</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1834710.75</v>
      </c>
      <c r="E50" s="51">
        <f>E51+E54+E59+E62+E65+E68+E71+E74+E77</f>
        <v>2233765.1500000004</v>
      </c>
      <c r="F50" s="52">
        <f t="shared" si="0"/>
        <v>121.75026226886175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1797259.31</v>
      </c>
      <c r="E68" s="51">
        <f t="shared" si="15"/>
        <v>2198408.9500000002</v>
      </c>
      <c r="F68" s="52">
        <f t="shared" si="0"/>
        <v>122.32007578249797</v>
      </c>
    </row>
    <row r="69" spans="1:6" ht="12.75" customHeight="1" x14ac:dyDescent="0.2">
      <c r="A69" s="53" t="s">
        <v>183</v>
      </c>
      <c r="B69" s="85" t="s">
        <v>184</v>
      </c>
      <c r="C69" s="50" t="s">
        <v>183</v>
      </c>
      <c r="D69" s="242">
        <v>1796064.8</v>
      </c>
      <c r="E69" s="242">
        <v>2197176.9500000002</v>
      </c>
      <c r="F69" s="52">
        <f t="shared" si="0"/>
        <v>122.33283286883636</v>
      </c>
    </row>
    <row r="70" spans="1:6" ht="24" x14ac:dyDescent="0.2">
      <c r="A70" s="53" t="s">
        <v>185</v>
      </c>
      <c r="B70" s="85" t="s">
        <v>186</v>
      </c>
      <c r="C70" s="50" t="s">
        <v>185</v>
      </c>
      <c r="D70" s="242">
        <v>1194.51</v>
      </c>
      <c r="E70" s="242">
        <v>1232</v>
      </c>
      <c r="F70" s="52">
        <f t="shared" si="0"/>
        <v>103.13852542046529</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37451.440000000002</v>
      </c>
      <c r="E77" s="51">
        <f t="shared" si="18"/>
        <v>35356.199999999997</v>
      </c>
      <c r="F77" s="52">
        <f t="shared" si="0"/>
        <v>94.405448762450774</v>
      </c>
    </row>
    <row r="78" spans="1:6" ht="12.75" customHeight="1" x14ac:dyDescent="0.2">
      <c r="A78" s="53">
        <v>6391</v>
      </c>
      <c r="B78" s="85" t="s">
        <v>201</v>
      </c>
      <c r="C78" s="50" t="s">
        <v>202</v>
      </c>
      <c r="D78" s="242">
        <v>286.68</v>
      </c>
      <c r="E78" s="242">
        <v>476</v>
      </c>
      <c r="F78" s="52">
        <f t="shared" si="0"/>
        <v>166.03878889353982</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37164.76</v>
      </c>
      <c r="E80" s="242">
        <v>34880.199999999997</v>
      </c>
      <c r="F80" s="52">
        <f t="shared" si="0"/>
        <v>93.852886444039981</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2.4900000000000002</v>
      </c>
      <c r="E82" s="51">
        <f t="shared" si="19"/>
        <v>0</v>
      </c>
      <c r="F82" s="52">
        <f t="shared" si="0"/>
        <v>0</v>
      </c>
    </row>
    <row r="83" spans="1:6" ht="12.75" customHeight="1" x14ac:dyDescent="0.2">
      <c r="A83" s="53">
        <v>641</v>
      </c>
      <c r="B83" s="85" t="s">
        <v>211</v>
      </c>
      <c r="C83" s="50" t="s">
        <v>212</v>
      </c>
      <c r="D83" s="51">
        <f t="shared" ref="D83:E83" si="20">SUM(D84:D90)</f>
        <v>2.4900000000000002</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2.4900000000000002</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109016.62</v>
      </c>
      <c r="E106" s="51">
        <f t="shared" si="23"/>
        <v>66677.509999999995</v>
      </c>
      <c r="F106" s="52">
        <f t="shared" si="0"/>
        <v>61.162701613753931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109016.62</v>
      </c>
      <c r="E112" s="51">
        <f t="shared" si="25"/>
        <v>66677.509999999995</v>
      </c>
      <c r="F112" s="52">
        <f t="shared" si="0"/>
        <v>61.162701613753931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109016.62</v>
      </c>
      <c r="E117" s="242">
        <v>66677.509999999995</v>
      </c>
      <c r="F117" s="52">
        <f t="shared" si="0"/>
        <v>61.162701613753931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11248.26</v>
      </c>
      <c r="E124" s="51">
        <f t="shared" si="27"/>
        <v>9813.4599999999991</v>
      </c>
      <c r="F124" s="52">
        <f t="shared" si="0"/>
        <v>87.244249332785685</v>
      </c>
    </row>
    <row r="125" spans="1:6" ht="12.75" customHeight="1" x14ac:dyDescent="0.2">
      <c r="A125" s="53">
        <v>661</v>
      </c>
      <c r="B125" s="86" t="s">
        <v>295</v>
      </c>
      <c r="C125" s="50" t="s">
        <v>296</v>
      </c>
      <c r="D125" s="51">
        <f t="shared" ref="D125:E125" si="28">SUM(D126:D127)</f>
        <v>11248.26</v>
      </c>
      <c r="E125" s="51">
        <f t="shared" si="28"/>
        <v>9813.4599999999991</v>
      </c>
      <c r="F125" s="52">
        <f t="shared" si="0"/>
        <v>87.244249332785685</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11248.26</v>
      </c>
      <c r="E127" s="242">
        <v>9813.4599999999991</v>
      </c>
      <c r="F127" s="52">
        <f t="shared" si="0"/>
        <v>87.244249332785685</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380595.31</v>
      </c>
      <c r="E133" s="51">
        <f t="shared" si="30"/>
        <v>498080.47000000003</v>
      </c>
      <c r="F133" s="52">
        <f t="shared" ref="F133:F223" si="31">IF(D133&lt;&gt;0,IF(E133/D133&gt;=100,"&gt;&gt;100",E133/D133*100),"-")</f>
        <v>130.86878816241853</v>
      </c>
    </row>
    <row r="134" spans="1:6" ht="24" x14ac:dyDescent="0.2">
      <c r="A134" s="53">
        <v>671</v>
      </c>
      <c r="B134" s="232" t="s">
        <v>313</v>
      </c>
      <c r="C134" s="50" t="s">
        <v>314</v>
      </c>
      <c r="D134" s="51">
        <f t="shared" ref="D134:E134" si="32">SUM(D135:D137)</f>
        <v>380595.31</v>
      </c>
      <c r="E134" s="51">
        <f t="shared" si="32"/>
        <v>498080.47000000003</v>
      </c>
      <c r="F134" s="52">
        <f t="shared" si="31"/>
        <v>130.86878816241853</v>
      </c>
    </row>
    <row r="135" spans="1:6" ht="12.75" customHeight="1" x14ac:dyDescent="0.2">
      <c r="A135" s="53">
        <v>6711</v>
      </c>
      <c r="B135" s="85" t="s">
        <v>315</v>
      </c>
      <c r="C135" s="50" t="s">
        <v>316</v>
      </c>
      <c r="D135" s="242">
        <v>369238.04</v>
      </c>
      <c r="E135" s="242">
        <v>483612.88</v>
      </c>
      <c r="F135" s="52">
        <f t="shared" si="31"/>
        <v>130.97590919938801</v>
      </c>
    </row>
    <row r="136" spans="1:6" ht="24" x14ac:dyDescent="0.2">
      <c r="A136" s="53">
        <v>6712</v>
      </c>
      <c r="B136" s="232" t="s">
        <v>317</v>
      </c>
      <c r="C136" s="50" t="s">
        <v>318</v>
      </c>
      <c r="D136" s="242">
        <v>11357.27</v>
      </c>
      <c r="E136" s="242">
        <v>14467.59</v>
      </c>
      <c r="F136" s="52">
        <f t="shared" si="31"/>
        <v>127.38615882161821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2272326.2399999998</v>
      </c>
      <c r="E151" s="51">
        <f t="shared" si="35"/>
        <v>2736939.15</v>
      </c>
      <c r="F151" s="52">
        <f t="shared" si="31"/>
        <v>120.44657592828749</v>
      </c>
    </row>
    <row r="152" spans="1:6" ht="12.75" customHeight="1" x14ac:dyDescent="0.2">
      <c r="A152" s="53">
        <v>31</v>
      </c>
      <c r="B152" s="85" t="s">
        <v>348</v>
      </c>
      <c r="C152" s="50" t="s">
        <v>34</v>
      </c>
      <c r="D152" s="51">
        <f t="shared" ref="D152:E152" si="36">D153+D158+D159</f>
        <v>1884094.6199999996</v>
      </c>
      <c r="E152" s="51">
        <f t="shared" si="36"/>
        <v>2169240.56</v>
      </c>
      <c r="F152" s="52">
        <f t="shared" si="31"/>
        <v>115.13437472689138</v>
      </c>
    </row>
    <row r="153" spans="1:6" ht="12.75" customHeight="1" x14ac:dyDescent="0.2">
      <c r="A153" s="53">
        <v>311</v>
      </c>
      <c r="B153" s="85" t="s">
        <v>349</v>
      </c>
      <c r="C153" s="50" t="s">
        <v>350</v>
      </c>
      <c r="D153" s="51">
        <f t="shared" ref="D153:E153" si="37">SUM(D154:D157)</f>
        <v>1565910.2099999997</v>
      </c>
      <c r="E153" s="51">
        <f t="shared" si="37"/>
        <v>1781054.19</v>
      </c>
      <c r="F153" s="52">
        <f t="shared" si="31"/>
        <v>113.73922838142809</v>
      </c>
    </row>
    <row r="154" spans="1:6" ht="12.75" customHeight="1" x14ac:dyDescent="0.2">
      <c r="A154" s="53">
        <v>3111</v>
      </c>
      <c r="B154" s="85" t="s">
        <v>351</v>
      </c>
      <c r="C154" s="50" t="s">
        <v>352</v>
      </c>
      <c r="D154" s="242">
        <v>1542290.63</v>
      </c>
      <c r="E154" s="242">
        <v>1757983.97</v>
      </c>
      <c r="F154" s="52">
        <f t="shared" si="31"/>
        <v>113.98525905587587</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8784.9</v>
      </c>
      <c r="E156" s="242">
        <v>8146.04</v>
      </c>
      <c r="F156" s="52">
        <f t="shared" si="31"/>
        <v>92.727748750697231</v>
      </c>
    </row>
    <row r="157" spans="1:6" ht="12.75" customHeight="1" x14ac:dyDescent="0.2">
      <c r="A157" s="53">
        <v>3114</v>
      </c>
      <c r="B157" s="85" t="s">
        <v>357</v>
      </c>
      <c r="C157" s="50" t="s">
        <v>358</v>
      </c>
      <c r="D157" s="242">
        <v>14834.68</v>
      </c>
      <c r="E157" s="242">
        <v>14924.18</v>
      </c>
      <c r="F157" s="52">
        <f t="shared" si="31"/>
        <v>100.60331601355743</v>
      </c>
    </row>
    <row r="158" spans="1:6" ht="12.75" customHeight="1" x14ac:dyDescent="0.2">
      <c r="A158" s="53">
        <v>312</v>
      </c>
      <c r="B158" s="85" t="s">
        <v>359</v>
      </c>
      <c r="C158" s="50" t="s">
        <v>360</v>
      </c>
      <c r="D158" s="242">
        <v>59516.93</v>
      </c>
      <c r="E158" s="242">
        <v>93036.31</v>
      </c>
      <c r="F158" s="52">
        <f t="shared" si="31"/>
        <v>156.31906753254913</v>
      </c>
    </row>
    <row r="159" spans="1:6" ht="12.75" customHeight="1" x14ac:dyDescent="0.2">
      <c r="A159" s="53">
        <v>313</v>
      </c>
      <c r="B159" s="85" t="s">
        <v>361</v>
      </c>
      <c r="C159" s="50" t="s">
        <v>362</v>
      </c>
      <c r="D159" s="51">
        <f t="shared" ref="D159:E159" si="38">SUM(D160:D162)</f>
        <v>258667.48</v>
      </c>
      <c r="E159" s="51">
        <f t="shared" si="38"/>
        <v>295150.06</v>
      </c>
      <c r="F159" s="52">
        <f t="shared" si="31"/>
        <v>114.10404585841249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258661.95</v>
      </c>
      <c r="E161" s="242">
        <v>295112.15999999997</v>
      </c>
      <c r="F161" s="52">
        <f t="shared" si="31"/>
        <v>114.09183298896492</v>
      </c>
    </row>
    <row r="162" spans="1:6" ht="12.75" customHeight="1" x14ac:dyDescent="0.2">
      <c r="A162" s="53">
        <v>3133</v>
      </c>
      <c r="B162" s="85" t="s">
        <v>366</v>
      </c>
      <c r="C162" s="50" t="s">
        <v>367</v>
      </c>
      <c r="D162" s="242">
        <v>5.53</v>
      </c>
      <c r="E162" s="242">
        <v>37.9</v>
      </c>
      <c r="F162" s="52">
        <f t="shared" si="31"/>
        <v>685.35262206148275</v>
      </c>
    </row>
    <row r="163" spans="1:6" ht="12.75" customHeight="1" x14ac:dyDescent="0.2">
      <c r="A163" s="53">
        <v>32</v>
      </c>
      <c r="B163" s="85" t="s">
        <v>368</v>
      </c>
      <c r="C163" s="50" t="s">
        <v>369</v>
      </c>
      <c r="D163" s="51">
        <f t="shared" ref="D163:E163" si="39">D164+D169+D177+D187+D188</f>
        <v>316100.41000000003</v>
      </c>
      <c r="E163" s="51">
        <f t="shared" si="39"/>
        <v>410670.61</v>
      </c>
      <c r="F163" s="52">
        <f t="shared" si="31"/>
        <v>129.9177720142786</v>
      </c>
    </row>
    <row r="164" spans="1:6" ht="12.75" customHeight="1" x14ac:dyDescent="0.2">
      <c r="A164" s="53">
        <v>321</v>
      </c>
      <c r="B164" s="85" t="s">
        <v>370</v>
      </c>
      <c r="C164" s="50" t="s">
        <v>371</v>
      </c>
      <c r="D164" s="51">
        <f t="shared" ref="D164:E164" si="40">SUM(D165:D168)</f>
        <v>39511.899999999994</v>
      </c>
      <c r="E164" s="51">
        <f t="shared" si="40"/>
        <v>42544.74</v>
      </c>
      <c r="F164" s="52">
        <f t="shared" si="31"/>
        <v>107.67576350415953</v>
      </c>
    </row>
    <row r="165" spans="1:6" ht="12.75" customHeight="1" x14ac:dyDescent="0.2">
      <c r="A165" s="53">
        <v>3211</v>
      </c>
      <c r="B165" s="85" t="s">
        <v>372</v>
      </c>
      <c r="C165" s="50" t="s">
        <v>373</v>
      </c>
      <c r="D165" s="242">
        <v>4022.74</v>
      </c>
      <c r="E165" s="242">
        <v>7214.72</v>
      </c>
      <c r="F165" s="52">
        <f t="shared" si="31"/>
        <v>179.34840432143267</v>
      </c>
    </row>
    <row r="166" spans="1:6" ht="12.75" customHeight="1" x14ac:dyDescent="0.2">
      <c r="A166" s="53">
        <v>3212</v>
      </c>
      <c r="B166" s="85" t="s">
        <v>374</v>
      </c>
      <c r="C166" s="50" t="s">
        <v>375</v>
      </c>
      <c r="D166" s="242">
        <v>34950.31</v>
      </c>
      <c r="E166" s="242">
        <v>34600.019999999997</v>
      </c>
      <c r="F166" s="52">
        <f t="shared" si="31"/>
        <v>98.997748517824306</v>
      </c>
    </row>
    <row r="167" spans="1:6" ht="12.75" customHeight="1" x14ac:dyDescent="0.2">
      <c r="A167" s="53">
        <v>3213</v>
      </c>
      <c r="B167" s="85" t="s">
        <v>376</v>
      </c>
      <c r="C167" s="50" t="s">
        <v>377</v>
      </c>
      <c r="D167" s="242">
        <v>538.85</v>
      </c>
      <c r="E167" s="242">
        <v>730</v>
      </c>
      <c r="F167" s="52">
        <f t="shared" si="31"/>
        <v>135.47369397791593</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178717.55000000002</v>
      </c>
      <c r="E169" s="51">
        <f t="shared" si="41"/>
        <v>263739.23</v>
      </c>
      <c r="F169" s="52">
        <f t="shared" si="31"/>
        <v>147.57321259160051</v>
      </c>
    </row>
    <row r="170" spans="1:6" ht="12.75" customHeight="1" x14ac:dyDescent="0.2">
      <c r="A170" s="53">
        <v>3221</v>
      </c>
      <c r="B170" s="85" t="s">
        <v>382</v>
      </c>
      <c r="C170" s="50" t="s">
        <v>383</v>
      </c>
      <c r="D170" s="242">
        <v>18318.060000000001</v>
      </c>
      <c r="E170" s="242">
        <v>24074.17</v>
      </c>
      <c r="F170" s="52">
        <f t="shared" si="31"/>
        <v>131.42314197027412</v>
      </c>
    </row>
    <row r="171" spans="1:6" ht="12.75" customHeight="1" x14ac:dyDescent="0.2">
      <c r="A171" s="53">
        <v>3222</v>
      </c>
      <c r="B171" s="85" t="s">
        <v>384</v>
      </c>
      <c r="C171" s="50" t="s">
        <v>385</v>
      </c>
      <c r="D171" s="242">
        <v>95445.91</v>
      </c>
      <c r="E171" s="242">
        <v>155104.76999999999</v>
      </c>
      <c r="F171" s="52">
        <f t="shared" si="31"/>
        <v>162.50541275157835</v>
      </c>
    </row>
    <row r="172" spans="1:6" ht="12.75" customHeight="1" x14ac:dyDescent="0.2">
      <c r="A172" s="53">
        <v>3223</v>
      </c>
      <c r="B172" s="85" t="s">
        <v>386</v>
      </c>
      <c r="C172" s="50" t="s">
        <v>387</v>
      </c>
      <c r="D172" s="242">
        <v>59701.55</v>
      </c>
      <c r="E172" s="242">
        <v>77370.929999999993</v>
      </c>
      <c r="F172" s="52">
        <f t="shared" si="31"/>
        <v>129.59618301367385</v>
      </c>
    </row>
    <row r="173" spans="1:6" ht="12.75" customHeight="1" x14ac:dyDescent="0.2">
      <c r="A173" s="53">
        <v>3224</v>
      </c>
      <c r="B173" s="85" t="s">
        <v>388</v>
      </c>
      <c r="C173" s="50" t="s">
        <v>389</v>
      </c>
      <c r="D173" s="242">
        <v>2689.34</v>
      </c>
      <c r="E173" s="242">
        <v>4516.7299999999996</v>
      </c>
      <c r="F173" s="52">
        <f t="shared" si="31"/>
        <v>167.94938535105265</v>
      </c>
    </row>
    <row r="174" spans="1:6" ht="12.75" customHeight="1" x14ac:dyDescent="0.2">
      <c r="A174" s="53">
        <v>3225</v>
      </c>
      <c r="B174" s="85" t="s">
        <v>390</v>
      </c>
      <c r="C174" s="50" t="s">
        <v>391</v>
      </c>
      <c r="D174" s="242">
        <v>2089.2600000000002</v>
      </c>
      <c r="E174" s="242">
        <v>2002.97</v>
      </c>
      <c r="F174" s="52">
        <f t="shared" si="31"/>
        <v>95.869829509012746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473.43</v>
      </c>
      <c r="E176" s="242">
        <v>669.66</v>
      </c>
      <c r="F176" s="52">
        <f t="shared" si="31"/>
        <v>141.44857740320637</v>
      </c>
    </row>
    <row r="177" spans="1:6" ht="12.75" customHeight="1" x14ac:dyDescent="0.2">
      <c r="A177" s="53">
        <v>323</v>
      </c>
      <c r="B177" s="85" t="s">
        <v>396</v>
      </c>
      <c r="C177" s="50" t="s">
        <v>397</v>
      </c>
      <c r="D177" s="51">
        <f t="shared" ref="D177:E177" si="42">SUM(D178:D186)</f>
        <v>86867.77</v>
      </c>
      <c r="E177" s="51">
        <f t="shared" si="42"/>
        <v>92211.26999999999</v>
      </c>
      <c r="F177" s="52">
        <f t="shared" si="31"/>
        <v>106.1513032969535</v>
      </c>
    </row>
    <row r="178" spans="1:6" ht="12.75" customHeight="1" x14ac:dyDescent="0.2">
      <c r="A178" s="53">
        <v>3231</v>
      </c>
      <c r="B178" s="85" t="s">
        <v>398</v>
      </c>
      <c r="C178" s="50" t="s">
        <v>399</v>
      </c>
      <c r="D178" s="242">
        <v>14928.03</v>
      </c>
      <c r="E178" s="242">
        <v>11884.02</v>
      </c>
      <c r="F178" s="52">
        <f t="shared" si="31"/>
        <v>79.608762844126119</v>
      </c>
    </row>
    <row r="179" spans="1:6" ht="12.75" customHeight="1" x14ac:dyDescent="0.2">
      <c r="A179" s="53">
        <v>3232</v>
      </c>
      <c r="B179" s="85" t="s">
        <v>400</v>
      </c>
      <c r="C179" s="50" t="s">
        <v>401</v>
      </c>
      <c r="D179" s="242">
        <v>12621.11</v>
      </c>
      <c r="E179" s="242">
        <v>17862.28</v>
      </c>
      <c r="F179" s="52">
        <f t="shared" si="31"/>
        <v>141.52701307571203</v>
      </c>
    </row>
    <row r="180" spans="1:6" ht="12.75" customHeight="1" x14ac:dyDescent="0.2">
      <c r="A180" s="53">
        <v>3233</v>
      </c>
      <c r="B180" s="85" t="s">
        <v>402</v>
      </c>
      <c r="C180" s="50" t="s">
        <v>403</v>
      </c>
      <c r="D180" s="242">
        <v>1765.21</v>
      </c>
      <c r="E180" s="242">
        <v>124.42</v>
      </c>
      <c r="F180" s="52">
        <f t="shared" si="31"/>
        <v>7.0484531585477086</v>
      </c>
    </row>
    <row r="181" spans="1:6" ht="12.75" customHeight="1" x14ac:dyDescent="0.2">
      <c r="A181" s="53">
        <v>3234</v>
      </c>
      <c r="B181" s="85" t="s">
        <v>404</v>
      </c>
      <c r="C181" s="50" t="s">
        <v>405</v>
      </c>
      <c r="D181" s="242">
        <v>12953.92</v>
      </c>
      <c r="E181" s="242">
        <v>12162.7</v>
      </c>
      <c r="F181" s="52">
        <f t="shared" si="31"/>
        <v>93.89204194560412</v>
      </c>
    </row>
    <row r="182" spans="1:6" ht="12.75" customHeight="1" x14ac:dyDescent="0.2">
      <c r="A182" s="53">
        <v>3235</v>
      </c>
      <c r="B182" s="85" t="s">
        <v>406</v>
      </c>
      <c r="C182" s="50" t="s">
        <v>407</v>
      </c>
      <c r="D182" s="242">
        <v>2597.7199999999998</v>
      </c>
      <c r="E182" s="242">
        <v>2753.22</v>
      </c>
      <c r="F182" s="52">
        <f t="shared" si="31"/>
        <v>105.98601850853827</v>
      </c>
    </row>
    <row r="183" spans="1:6" ht="12.75" customHeight="1" x14ac:dyDescent="0.2">
      <c r="A183" s="53">
        <v>3236</v>
      </c>
      <c r="B183" s="85" t="s">
        <v>408</v>
      </c>
      <c r="C183" s="50" t="s">
        <v>409</v>
      </c>
      <c r="D183" s="242">
        <v>7638.99</v>
      </c>
      <c r="E183" s="242">
        <v>5022.18</v>
      </c>
      <c r="F183" s="52">
        <f t="shared" si="31"/>
        <v>65.744031606272557</v>
      </c>
    </row>
    <row r="184" spans="1:6" ht="12.75" customHeight="1" x14ac:dyDescent="0.2">
      <c r="A184" s="53">
        <v>3237</v>
      </c>
      <c r="B184" s="85" t="s">
        <v>410</v>
      </c>
      <c r="C184" s="50" t="s">
        <v>411</v>
      </c>
      <c r="D184" s="242">
        <v>28056.63</v>
      </c>
      <c r="E184" s="242">
        <v>33583.49</v>
      </c>
      <c r="F184" s="52">
        <f t="shared" si="31"/>
        <v>119.69894459883457</v>
      </c>
    </row>
    <row r="185" spans="1:6" ht="12.75" customHeight="1" x14ac:dyDescent="0.2">
      <c r="A185" s="53">
        <v>3238</v>
      </c>
      <c r="B185" s="85" t="s">
        <v>412</v>
      </c>
      <c r="C185" s="50" t="s">
        <v>413</v>
      </c>
      <c r="D185" s="242">
        <v>3104.32</v>
      </c>
      <c r="E185" s="242">
        <v>3263.43</v>
      </c>
      <c r="F185" s="52">
        <f t="shared" si="31"/>
        <v>105.12543809916501</v>
      </c>
    </row>
    <row r="186" spans="1:6" ht="12.75" customHeight="1" x14ac:dyDescent="0.2">
      <c r="A186" s="53">
        <v>3239</v>
      </c>
      <c r="B186" s="85" t="s">
        <v>414</v>
      </c>
      <c r="C186" s="50" t="s">
        <v>415</v>
      </c>
      <c r="D186" s="242">
        <v>3201.84</v>
      </c>
      <c r="E186" s="242">
        <v>5555.53</v>
      </c>
      <c r="F186" s="52">
        <f t="shared" si="31"/>
        <v>173.51054393723609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11003.189999999999</v>
      </c>
      <c r="E188" s="51">
        <f t="shared" si="43"/>
        <v>12175.369999999999</v>
      </c>
      <c r="F188" s="52">
        <f t="shared" si="31"/>
        <v>110.65309242137961</v>
      </c>
    </row>
    <row r="189" spans="1:6" ht="12.75" customHeight="1" x14ac:dyDescent="0.2">
      <c r="A189" s="53">
        <v>3291</v>
      </c>
      <c r="B189" s="232" t="s">
        <v>420</v>
      </c>
      <c r="C189" s="50" t="s">
        <v>421</v>
      </c>
      <c r="D189" s="242">
        <v>2306.4899999999998</v>
      </c>
      <c r="E189" s="242">
        <v>2822.7</v>
      </c>
      <c r="F189" s="52">
        <f t="shared" si="31"/>
        <v>122.38076037615598</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139.37</v>
      </c>
      <c r="E191" s="242">
        <v>659.99</v>
      </c>
      <c r="F191" s="52">
        <f t="shared" si="31"/>
        <v>473.55241443639233</v>
      </c>
    </row>
    <row r="192" spans="1:6" ht="12.75" customHeight="1" x14ac:dyDescent="0.2">
      <c r="A192" s="53">
        <v>3294</v>
      </c>
      <c r="B192" s="85" t="s">
        <v>426</v>
      </c>
      <c r="C192" s="50" t="s">
        <v>427</v>
      </c>
      <c r="D192" s="242">
        <v>172.54</v>
      </c>
      <c r="E192" s="242">
        <v>256</v>
      </c>
      <c r="F192" s="52">
        <f t="shared" si="31"/>
        <v>148.37139214095282</v>
      </c>
    </row>
    <row r="193" spans="1:6" ht="12.75" customHeight="1" x14ac:dyDescent="0.2">
      <c r="A193" s="53">
        <v>3295</v>
      </c>
      <c r="B193" s="85" t="s">
        <v>428</v>
      </c>
      <c r="C193" s="50" t="s">
        <v>429</v>
      </c>
      <c r="D193" s="242">
        <v>5851.42</v>
      </c>
      <c r="E193" s="242">
        <v>3459.55</v>
      </c>
      <c r="F193" s="52">
        <f t="shared" si="31"/>
        <v>59.123255551643872</v>
      </c>
    </row>
    <row r="194" spans="1:6" ht="12.75" customHeight="1" x14ac:dyDescent="0.2">
      <c r="A194" s="53" t="s">
        <v>430</v>
      </c>
      <c r="B194" s="85" t="s">
        <v>431</v>
      </c>
      <c r="C194" s="50" t="s">
        <v>430</v>
      </c>
      <c r="D194" s="242">
        <v>1503.5</v>
      </c>
      <c r="E194" s="242">
        <v>684.36</v>
      </c>
      <c r="F194" s="52">
        <f t="shared" si="31"/>
        <v>45.517791819088792</v>
      </c>
    </row>
    <row r="195" spans="1:6" ht="12.75" customHeight="1" x14ac:dyDescent="0.2">
      <c r="A195" s="53">
        <v>3299</v>
      </c>
      <c r="B195" s="85" t="s">
        <v>432</v>
      </c>
      <c r="C195" s="50" t="s">
        <v>433</v>
      </c>
      <c r="D195" s="242">
        <v>1029.8699999999999</v>
      </c>
      <c r="E195" s="242">
        <v>4292.7700000000004</v>
      </c>
      <c r="F195" s="52">
        <f t="shared" si="31"/>
        <v>416.82639556448879</v>
      </c>
    </row>
    <row r="196" spans="1:6" ht="12.75" customHeight="1" x14ac:dyDescent="0.2">
      <c r="A196" s="53">
        <v>34</v>
      </c>
      <c r="B196" s="232" t="s">
        <v>434</v>
      </c>
      <c r="C196" s="50" t="s">
        <v>435</v>
      </c>
      <c r="D196" s="51">
        <f t="shared" ref="D196:E196" si="44">D197+D202+D210</f>
        <v>5666.5000000000009</v>
      </c>
      <c r="E196" s="51">
        <f t="shared" si="44"/>
        <v>3268.25</v>
      </c>
      <c r="F196" s="52">
        <f t="shared" si="31"/>
        <v>57.676696373422743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5666.5000000000009</v>
      </c>
      <c r="E210" s="51">
        <f t="shared" si="47"/>
        <v>3268.25</v>
      </c>
      <c r="F210" s="52">
        <f t="shared" si="31"/>
        <v>57.676696373422743</v>
      </c>
    </row>
    <row r="211" spans="1:6" ht="12.75" customHeight="1" x14ac:dyDescent="0.2">
      <c r="A211" s="53">
        <v>3431</v>
      </c>
      <c r="B211" s="232" t="s">
        <v>464</v>
      </c>
      <c r="C211" s="50" t="s">
        <v>465</v>
      </c>
      <c r="D211" s="242">
        <v>1849.9</v>
      </c>
      <c r="E211" s="242">
        <v>1683.87</v>
      </c>
      <c r="F211" s="52">
        <f t="shared" si="31"/>
        <v>91.024920265960304</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3556.8</v>
      </c>
      <c r="E213" s="242">
        <v>1584.38</v>
      </c>
      <c r="F213" s="52">
        <f t="shared" si="31"/>
        <v>44.545096716149345</v>
      </c>
    </row>
    <row r="214" spans="1:6" ht="12.75" customHeight="1" x14ac:dyDescent="0.2">
      <c r="A214" s="53">
        <v>3434</v>
      </c>
      <c r="B214" s="85" t="s">
        <v>470</v>
      </c>
      <c r="C214" s="50" t="s">
        <v>471</v>
      </c>
      <c r="D214" s="242">
        <v>259.8</v>
      </c>
      <c r="E214" s="242">
        <v>0</v>
      </c>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8929.36</v>
      </c>
      <c r="E224" s="51">
        <f t="shared" si="51"/>
        <v>0</v>
      </c>
      <c r="F224" s="52">
        <f t="shared" ref="F224:F235" si="52">IF(D224&lt;&gt;0,IF(E224/D224&gt;=100,"&gt;&gt;100",E224/D224*100),"-")</f>
        <v>0</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8929.36</v>
      </c>
      <c r="E231" s="51">
        <f t="shared" si="55"/>
        <v>0</v>
      </c>
      <c r="F231" s="52">
        <f t="shared" si="52"/>
        <v>0</v>
      </c>
    </row>
    <row r="232" spans="1:6" ht="12.75" customHeight="1" x14ac:dyDescent="0.2">
      <c r="A232" s="53">
        <v>3631</v>
      </c>
      <c r="B232" s="85" t="s">
        <v>506</v>
      </c>
      <c r="C232" s="50" t="s">
        <v>507</v>
      </c>
      <c r="D232" s="242">
        <v>8929.36</v>
      </c>
      <c r="E232" s="242"/>
      <c r="F232" s="52">
        <f t="shared" si="52"/>
        <v>0</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57535.35</v>
      </c>
      <c r="E252" s="51">
        <f t="shared" si="63"/>
        <v>151541.03</v>
      </c>
      <c r="F252" s="52">
        <f t="shared" ref="F252:F258" si="64">IF(D252&lt;&gt;0,IF(E252/D252&gt;=100,"&gt;&gt;100",E252/D252*100),"-")</f>
        <v>263.38769121939816</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57535.35</v>
      </c>
      <c r="E259" s="51">
        <f t="shared" si="66"/>
        <v>151541.03</v>
      </c>
      <c r="F259" s="52">
        <f t="shared" ref="F259:F262" si="67">IF(D259&lt;&gt;0,IF(E259/D259&gt;=100,"&gt;&gt;100",E259/D259*100),"-")</f>
        <v>263.38769121939816</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57535.35</v>
      </c>
      <c r="E261" s="242">
        <v>151541.03</v>
      </c>
      <c r="F261" s="52">
        <f t="shared" si="67"/>
        <v>263.38769121939816</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2218.6999999999998</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2218.6999999999998</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2218.6999999999998</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2272326.2399999998</v>
      </c>
      <c r="E289" s="51">
        <f t="shared" si="79"/>
        <v>2736939.15</v>
      </c>
      <c r="F289" s="52">
        <f t="shared" si="76"/>
        <v>120.44657592828749</v>
      </c>
    </row>
    <row r="290" spans="1:6" ht="12.75" customHeight="1" x14ac:dyDescent="0.2">
      <c r="A290" s="53" t="s">
        <v>607</v>
      </c>
      <c r="B290" s="85" t="s">
        <v>618</v>
      </c>
      <c r="C290" s="50" t="s">
        <v>619</v>
      </c>
      <c r="D290" s="51">
        <f>IF(D6&gt;=D289,D6-D289,0)</f>
        <v>63247.189999999944</v>
      </c>
      <c r="E290" s="51">
        <f>IF(E6&gt;=E289,E6-E289,0)</f>
        <v>71397.44000000041</v>
      </c>
      <c r="F290" s="52">
        <f t="shared" si="76"/>
        <v>112.88634325098155</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103832.53</v>
      </c>
      <c r="E292" s="242">
        <v>26319.82</v>
      </c>
      <c r="F292" s="52">
        <f t="shared" si="76"/>
        <v>25.348337365948804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2604.4699999999998</v>
      </c>
      <c r="E294" s="242">
        <v>2953.95</v>
      </c>
      <c r="F294" s="52">
        <f t="shared" si="76"/>
        <v>113.41846901672893</v>
      </c>
    </row>
    <row r="295" spans="1:6" ht="24" x14ac:dyDescent="0.2">
      <c r="A295" s="53">
        <v>9661</v>
      </c>
      <c r="B295" s="85" t="s">
        <v>628</v>
      </c>
      <c r="C295" s="50" t="s">
        <v>629</v>
      </c>
      <c r="D295" s="242">
        <v>525.58000000000004</v>
      </c>
      <c r="E295" s="242">
        <v>875.06</v>
      </c>
      <c r="F295" s="52">
        <f t="shared" si="76"/>
        <v>166.49415883404998</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11160.5</v>
      </c>
      <c r="E350" s="51">
        <f t="shared" si="95"/>
        <v>17863.29</v>
      </c>
      <c r="F350" s="52">
        <f t="shared" si="81"/>
        <v>160.05815151650913</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11160.5</v>
      </c>
      <c r="E363" s="51">
        <f t="shared" si="99"/>
        <v>17863.29</v>
      </c>
      <c r="F363" s="52">
        <f t="shared" si="81"/>
        <v>160.05815151650913</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9215.32</v>
      </c>
      <c r="E369" s="51">
        <f t="shared" si="101"/>
        <v>15001.43</v>
      </c>
      <c r="F369" s="52">
        <f t="shared" si="81"/>
        <v>162.7879444229826</v>
      </c>
    </row>
    <row r="370" spans="1:6" ht="12.75" customHeight="1" x14ac:dyDescent="0.2">
      <c r="A370" s="53">
        <v>4221</v>
      </c>
      <c r="B370" s="85" t="s">
        <v>673</v>
      </c>
      <c r="C370" s="50" t="s">
        <v>765</v>
      </c>
      <c r="D370" s="242">
        <v>3772.21</v>
      </c>
      <c r="E370" s="242">
        <v>2892</v>
      </c>
      <c r="F370" s="52">
        <f t="shared" si="81"/>
        <v>76.665933232773369</v>
      </c>
    </row>
    <row r="371" spans="1:6" ht="12.75" customHeight="1" x14ac:dyDescent="0.2">
      <c r="A371" s="53">
        <v>4222</v>
      </c>
      <c r="B371" s="85" t="s">
        <v>766</v>
      </c>
      <c r="C371" s="50" t="s">
        <v>767</v>
      </c>
      <c r="D371" s="242">
        <v>1724.07</v>
      </c>
      <c r="E371" s="242"/>
      <c r="F371" s="52">
        <f t="shared" si="81"/>
        <v>0</v>
      </c>
    </row>
    <row r="372" spans="1:6" ht="12.75" customHeight="1" x14ac:dyDescent="0.2">
      <c r="A372" s="53">
        <v>4223</v>
      </c>
      <c r="B372" s="85" t="s">
        <v>677</v>
      </c>
      <c r="C372" s="50" t="s">
        <v>768</v>
      </c>
      <c r="D372" s="242">
        <v>2110.61</v>
      </c>
      <c r="E372" s="242">
        <v>948</v>
      </c>
      <c r="F372" s="52">
        <f t="shared" si="81"/>
        <v>44.915924780039887</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1608.43</v>
      </c>
      <c r="E375" s="242"/>
      <c r="F375" s="52">
        <f t="shared" si="81"/>
        <v>0</v>
      </c>
    </row>
    <row r="376" spans="1:6" ht="12.75" customHeight="1" x14ac:dyDescent="0.2">
      <c r="A376" s="53">
        <v>4227</v>
      </c>
      <c r="B376" s="232" t="s">
        <v>685</v>
      </c>
      <c r="C376" s="50" t="s">
        <v>772</v>
      </c>
      <c r="D376" s="242">
        <v>0</v>
      </c>
      <c r="E376" s="242">
        <v>11161.43</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1945.18</v>
      </c>
      <c r="E383" s="51">
        <f t="shared" si="103"/>
        <v>2861.86</v>
      </c>
      <c r="F383" s="52">
        <f t="shared" si="81"/>
        <v>147.12571587205298</v>
      </c>
    </row>
    <row r="384" spans="1:6" ht="12.75" customHeight="1" x14ac:dyDescent="0.2">
      <c r="A384" s="53">
        <v>4241</v>
      </c>
      <c r="B384" s="85" t="s">
        <v>782</v>
      </c>
      <c r="C384" s="50" t="s">
        <v>783</v>
      </c>
      <c r="D384" s="242">
        <v>1945.18</v>
      </c>
      <c r="E384" s="242">
        <v>2861.86</v>
      </c>
      <c r="F384" s="52">
        <f t="shared" si="81"/>
        <v>147.12571587205298</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11160.5</v>
      </c>
      <c r="E408" s="51">
        <f t="shared" si="111"/>
        <v>17863.29</v>
      </c>
      <c r="F408" s="52">
        <f t="shared" si="81"/>
        <v>160.05815151650913</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41827.760000000002</v>
      </c>
      <c r="E410" s="242">
        <v>46430.74</v>
      </c>
      <c r="F410" s="52">
        <f t="shared" si="81"/>
        <v>111.00460555382357</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2335573.4299999997</v>
      </c>
      <c r="E412" s="51">
        <f>E6+E298</f>
        <v>2808336.5900000003</v>
      </c>
      <c r="F412" s="52">
        <f t="shared" si="81"/>
        <v>120.24184527565896</v>
      </c>
    </row>
    <row r="413" spans="1:6" ht="12.75" customHeight="1" x14ac:dyDescent="0.2">
      <c r="A413" s="53" t="s">
        <v>607</v>
      </c>
      <c r="B413" s="85" t="s">
        <v>830</v>
      </c>
      <c r="C413" s="50" t="s">
        <v>831</v>
      </c>
      <c r="D413" s="51">
        <f t="shared" ref="D413:E413" si="112">D289+D350</f>
        <v>2283486.7399999998</v>
      </c>
      <c r="E413" s="51">
        <f t="shared" si="112"/>
        <v>2754802.44</v>
      </c>
      <c r="F413" s="52">
        <f t="shared" si="81"/>
        <v>120.64017678508614</v>
      </c>
    </row>
    <row r="414" spans="1:6" ht="12.75" customHeight="1" x14ac:dyDescent="0.2">
      <c r="A414" s="53" t="s">
        <v>607</v>
      </c>
      <c r="B414" s="85" t="s">
        <v>832</v>
      </c>
      <c r="C414" s="50" t="s">
        <v>833</v>
      </c>
      <c r="D414" s="51">
        <f t="shared" ref="D414:E414" si="113">IF(D412&gt;=D413,D412-D413,0)</f>
        <v>52086.689999999944</v>
      </c>
      <c r="E414" s="51">
        <f t="shared" si="113"/>
        <v>53534.150000000373</v>
      </c>
      <c r="F414" s="52">
        <f t="shared" si="81"/>
        <v>102.77894410261131</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62004.77</v>
      </c>
      <c r="E416" s="51">
        <f t="shared" si="115"/>
        <v>0</v>
      </c>
      <c r="F416" s="52">
        <f t="shared" si="81"/>
        <v>0</v>
      </c>
    </row>
    <row r="417" spans="1:6" ht="12.75" customHeight="1" x14ac:dyDescent="0.2">
      <c r="A417" s="60" t="s">
        <v>836</v>
      </c>
      <c r="B417" s="85" t="s">
        <v>839</v>
      </c>
      <c r="C417" s="61" t="s">
        <v>840</v>
      </c>
      <c r="D417" s="51">
        <f t="shared" ref="D417:E417" si="116">IF(D293-D292+D410-D409&gt;=0,D293-D292+D410-D409,0)</f>
        <v>0</v>
      </c>
      <c r="E417" s="51">
        <f t="shared" si="116"/>
        <v>20110.919999999998</v>
      </c>
      <c r="F417" s="52" t="str">
        <f t="shared" si="81"/>
        <v>-</v>
      </c>
    </row>
    <row r="418" spans="1:6" ht="12.75" customHeight="1" x14ac:dyDescent="0.2">
      <c r="A418" s="55" t="s">
        <v>841</v>
      </c>
      <c r="B418" s="233" t="s">
        <v>842</v>
      </c>
      <c r="C418" s="56" t="s">
        <v>843</v>
      </c>
      <c r="D418" s="62">
        <f t="shared" ref="D418:E418" si="117">D294+D411</f>
        <v>2604.4699999999998</v>
      </c>
      <c r="E418" s="62">
        <f t="shared" si="117"/>
        <v>2953.95</v>
      </c>
      <c r="F418" s="57">
        <f t="shared" si="81"/>
        <v>113.41846901672893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2335573.4299999997</v>
      </c>
      <c r="E639" s="51">
        <f t="shared" si="180"/>
        <v>2808336.5900000003</v>
      </c>
      <c r="F639" s="52">
        <f t="shared" si="119"/>
        <v>120.24184527565896</v>
      </c>
    </row>
    <row r="640" spans="1:6" ht="12.75" customHeight="1" x14ac:dyDescent="0.2">
      <c r="A640" s="53" t="s">
        <v>607</v>
      </c>
      <c r="B640" s="85" t="s">
        <v>1276</v>
      </c>
      <c r="C640" s="50" t="s">
        <v>1277</v>
      </c>
      <c r="D640" s="51">
        <f t="shared" ref="D640:E640" si="181">D413+D528</f>
        <v>2283486.7399999998</v>
      </c>
      <c r="E640" s="51">
        <f t="shared" si="181"/>
        <v>2754802.44</v>
      </c>
      <c r="F640" s="52">
        <f t="shared" si="119"/>
        <v>120.64017678508614</v>
      </c>
    </row>
    <row r="641" spans="1:6" ht="12.75" customHeight="1" x14ac:dyDescent="0.2">
      <c r="A641" s="53" t="s">
        <v>607</v>
      </c>
      <c r="B641" s="85" t="s">
        <v>1278</v>
      </c>
      <c r="C641" s="50" t="s">
        <v>1279</v>
      </c>
      <c r="D641" s="51">
        <f t="shared" ref="D641:E641" si="182">IF(D639&gt;=D640,D639-D640,0)</f>
        <v>52086.689999999944</v>
      </c>
      <c r="E641" s="51">
        <f t="shared" si="182"/>
        <v>53534.150000000373</v>
      </c>
      <c r="F641" s="52">
        <f t="shared" si="119"/>
        <v>102.77894410261131</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62004.77</v>
      </c>
      <c r="E643" s="51">
        <f t="shared" si="184"/>
        <v>0</v>
      </c>
      <c r="F643" s="52">
        <f t="shared" si="119"/>
        <v>0</v>
      </c>
    </row>
    <row r="644" spans="1:6" ht="24" x14ac:dyDescent="0.2">
      <c r="A644" s="60" t="s">
        <v>1284</v>
      </c>
      <c r="B644" s="85" t="s">
        <v>1285</v>
      </c>
      <c r="C644" s="61" t="s">
        <v>1284</v>
      </c>
      <c r="D644" s="51">
        <f t="shared" ref="D644:E644" si="185">IF(D417-D416+D638-D637&gt;=0,D417-D416+D638-D637,0)</f>
        <v>0</v>
      </c>
      <c r="E644" s="51">
        <f t="shared" si="185"/>
        <v>20110.919999999998</v>
      </c>
      <c r="F644" s="52" t="str">
        <f t="shared" si="119"/>
        <v>-</v>
      </c>
    </row>
    <row r="645" spans="1:6" ht="24" x14ac:dyDescent="0.2">
      <c r="A645" s="53" t="s">
        <v>607</v>
      </c>
      <c r="B645" s="85" t="s">
        <v>1286</v>
      </c>
      <c r="C645" s="50" t="s">
        <v>1287</v>
      </c>
      <c r="D645" s="51">
        <f t="shared" ref="D645:E645" si="186">IF(D641+D643-D642-D644&gt;=0,D641+D643-D642-D644,0)</f>
        <v>114091.45999999993</v>
      </c>
      <c r="E645" s="51">
        <f t="shared" si="186"/>
        <v>33423.230000000374</v>
      </c>
      <c r="F645" s="52">
        <f t="shared" si="119"/>
        <v>29.29511989766841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160001.12</v>
      </c>
      <c r="E647" s="243">
        <v>187834.48</v>
      </c>
      <c r="F647" s="57">
        <f t="shared" si="119"/>
        <v>117.3957282299024</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143576.5</v>
      </c>
      <c r="E649" s="242">
        <v>161710.43</v>
      </c>
      <c r="F649" s="52">
        <f t="shared" ref="F649:F724" si="188">IF(D649&lt;&gt;0,IF(E649/D649&gt;=100,"&gt;&gt;100",E649/D649*100),"-")</f>
        <v>112.63015187025731</v>
      </c>
    </row>
    <row r="650" spans="1:6" ht="12.75" customHeight="1" x14ac:dyDescent="0.2">
      <c r="A650" s="53" t="s">
        <v>1295</v>
      </c>
      <c r="B650" s="85" t="s">
        <v>1296</v>
      </c>
      <c r="C650" s="50" t="s">
        <v>1295</v>
      </c>
      <c r="D650" s="242">
        <v>633908.52</v>
      </c>
      <c r="E650" s="242">
        <v>854034.95</v>
      </c>
      <c r="F650" s="52">
        <f t="shared" si="188"/>
        <v>134.72526761432391</v>
      </c>
    </row>
    <row r="651" spans="1:6" ht="12.75" customHeight="1" x14ac:dyDescent="0.2">
      <c r="A651" s="53" t="s">
        <v>1297</v>
      </c>
      <c r="B651" s="85" t="s">
        <v>1298</v>
      </c>
      <c r="C651" s="50" t="s">
        <v>1297</v>
      </c>
      <c r="D651" s="242">
        <v>615774.59</v>
      </c>
      <c r="E651" s="242">
        <v>961665.35</v>
      </c>
      <c r="F651" s="52">
        <f t="shared" si="188"/>
        <v>156.17165203260498</v>
      </c>
    </row>
    <row r="652" spans="1:6" ht="24" x14ac:dyDescent="0.2">
      <c r="A652" s="53">
        <v>11</v>
      </c>
      <c r="B652" s="85" t="s">
        <v>1299</v>
      </c>
      <c r="C652" s="50" t="s">
        <v>1300</v>
      </c>
      <c r="D652" s="51">
        <f t="shared" ref="D652:E652" si="189">+D649+D650-D651</f>
        <v>161710.43000000005</v>
      </c>
      <c r="E652" s="51">
        <f t="shared" si="189"/>
        <v>54080.029999999912</v>
      </c>
      <c r="F652" s="52">
        <f t="shared" si="188"/>
        <v>33.442512025971297</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102</v>
      </c>
      <c r="E654" s="262">
        <v>100</v>
      </c>
      <c r="F654" s="52">
        <f t="shared" si="188"/>
        <v>98.039215686274503</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98</v>
      </c>
      <c r="E656" s="262">
        <v>99</v>
      </c>
      <c r="F656" s="52">
        <f t="shared" si="188"/>
        <v>101.0204081632653</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1796064.8</v>
      </c>
      <c r="E675" s="242">
        <v>2197176.9500000002</v>
      </c>
      <c r="F675" s="52">
        <f t="shared" si="188"/>
        <v>122.33283286883636</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1194.51</v>
      </c>
      <c r="E677" s="242">
        <v>1232</v>
      </c>
      <c r="F677" s="52">
        <f t="shared" si="188"/>
        <v>103.13852542046529</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95963.4</v>
      </c>
      <c r="E710" s="242">
        <v>51500.4</v>
      </c>
      <c r="F710" s="52">
        <f t="shared" si="188"/>
        <v>53.666710433352719</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223.11</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10353.549999999999</v>
      </c>
      <c r="F716" s="52" t="str">
        <f t="shared" si="188"/>
        <v>-</v>
      </c>
    </row>
    <row r="717" spans="1:6" ht="12.75" customHeight="1" x14ac:dyDescent="0.2">
      <c r="A717" s="53">
        <v>31215</v>
      </c>
      <c r="B717" s="85" t="s">
        <v>1412</v>
      </c>
      <c r="C717" s="50" t="s">
        <v>1413</v>
      </c>
      <c r="D717" s="242">
        <v>4568.45</v>
      </c>
      <c r="E717" s="242">
        <v>3734.69</v>
      </c>
      <c r="F717" s="52">
        <f t="shared" si="188"/>
        <v>81.749608729437782</v>
      </c>
    </row>
    <row r="718" spans="1:6" ht="12.75" customHeight="1" x14ac:dyDescent="0.2">
      <c r="A718" s="53">
        <v>32121</v>
      </c>
      <c r="B718" s="85" t="s">
        <v>1414</v>
      </c>
      <c r="C718" s="50" t="s">
        <v>1415</v>
      </c>
      <c r="D718" s="242">
        <v>30002.57</v>
      </c>
      <c r="E718" s="242">
        <v>30378.18</v>
      </c>
      <c r="F718" s="52">
        <f t="shared" si="188"/>
        <v>101.25192608499871</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4174.13</v>
      </c>
      <c r="E720" s="242">
        <v>4253.72</v>
      </c>
      <c r="F720" s="52">
        <f t="shared" si="188"/>
        <v>101.90674463900262</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28056.63</v>
      </c>
      <c r="E722" s="242">
        <v>33583.49</v>
      </c>
      <c r="F722" s="52">
        <f t="shared" si="188"/>
        <v>119.69894459883457</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2306.4899999999998</v>
      </c>
      <c r="E725" s="242">
        <v>2822.7</v>
      </c>
      <c r="F725" s="52">
        <f t="shared" ref="F725:F979" si="190">IF(D725&lt;&gt;0,IF(E725/D725&gt;=100,"&gt;&gt;100",E725/D725*100),"-")</f>
        <v>122.38076037615598</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8929.36</v>
      </c>
      <c r="E761" s="242"/>
      <c r="F761" s="52">
        <f t="shared" si="190"/>
        <v>0</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v>8720.2199999999993</v>
      </c>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57535.35</v>
      </c>
      <c r="E828" s="242">
        <v>142820.81</v>
      </c>
      <c r="F828" s="52">
        <f t="shared" si="190"/>
        <v>248.23140903809571</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0" workbookViewId="0">
      <selection activeCell="L274" sqref="L27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2724346.3199999994</v>
      </c>
      <c r="E6" s="229">
        <f t="shared" si="0"/>
        <v>2638826.4800000004</v>
      </c>
      <c r="F6" s="230">
        <f t="shared" ref="F6:F260" si="1">IF(D6&gt;0,IF(E6/D6&gt;=100,"&gt;&gt;100",E6/D6*100),"-")</f>
        <v>96.860904233350226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2351078.2299999995</v>
      </c>
      <c r="E7" s="104">
        <f t="shared" si="2"/>
        <v>2335640.4900000002</v>
      </c>
      <c r="F7" s="93">
        <f t="shared" si="1"/>
        <v>99.343376166602539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2350526.7599999993</v>
      </c>
      <c r="E12" s="104">
        <f t="shared" si="3"/>
        <v>2335089.02</v>
      </c>
      <c r="F12" s="93">
        <f t="shared" si="1"/>
        <v>99.343222112476639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2286496.7699999996</v>
      </c>
      <c r="E13" s="104">
        <f t="shared" si="4"/>
        <v>2242140.96</v>
      </c>
      <c r="F13" s="93">
        <f t="shared" si="1"/>
        <v>98.060097412689558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3430463.07</v>
      </c>
      <c r="E15" s="247">
        <v>3430463.07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1143966.3</v>
      </c>
      <c r="E18" s="247">
        <v>1188322.1100000001</v>
      </c>
      <c r="F18" s="93">
        <f t="shared" si="1"/>
        <v>103.87737033861923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41304.209999999963</v>
      </c>
      <c r="E19" s="104">
        <f t="shared" si="5"/>
        <v>71988.080000000016</v>
      </c>
      <c r="F19" s="93">
        <f t="shared" si="1"/>
        <v>174.28751209622476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143010.34</v>
      </c>
      <c r="E20" s="247">
        <v>251422.43</v>
      </c>
      <c r="F20" s="93">
        <f t="shared" si="1"/>
        <v>175.80716890820622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8105.5</v>
      </c>
      <c r="E21" s="247">
        <v>8105.5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17742.400000000001</v>
      </c>
      <c r="E22" s="247">
        <v>18690.400000000001</v>
      </c>
      <c r="F22" s="93">
        <f t="shared" si="1"/>
        <v>105.34313283434034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2024.02</v>
      </c>
      <c r="E23" s="247">
        <v>2024.02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3943.13</v>
      </c>
      <c r="E25" s="247">
        <v>3943.13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99306.58</v>
      </c>
      <c r="E26" s="247">
        <v>101387.93</v>
      </c>
      <c r="F26" s="93">
        <f t="shared" si="1"/>
        <v>102.09588327379716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232827.76</v>
      </c>
      <c r="E28" s="247">
        <v>313585.33</v>
      </c>
      <c r="F28" s="93">
        <f t="shared" si="1"/>
        <v>134.68554179278277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22725.78</v>
      </c>
      <c r="E35" s="104">
        <f t="shared" si="7"/>
        <v>20959.98000000001</v>
      </c>
      <c r="F35" s="93">
        <f t="shared" si="1"/>
        <v>92.229969664407605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159773.6</v>
      </c>
      <c r="E36" s="247">
        <v>162635.45000000001</v>
      </c>
      <c r="F36" s="93">
        <f t="shared" si="1"/>
        <v>101.79119078496073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137047.82</v>
      </c>
      <c r="E40" s="247">
        <v>141675.47</v>
      </c>
      <c r="F40" s="93">
        <f t="shared" si="1"/>
        <v>103.37666808563608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56019.73</v>
      </c>
      <c r="E54" s="247">
        <v>58022.7</v>
      </c>
      <c r="F54" s="93">
        <f t="shared" si="1"/>
        <v>103.57547242730372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56019.73</v>
      </c>
      <c r="E55" s="247">
        <v>58022.7</v>
      </c>
      <c r="F55" s="93">
        <f t="shared" si="1"/>
        <v>103.57547242730372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551.47</v>
      </c>
      <c r="E63" s="104">
        <f t="shared" si="12"/>
        <v>551.47</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551.47</v>
      </c>
      <c r="E64" s="247">
        <v>551.47</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373268.08999999997</v>
      </c>
      <c r="E68" s="104">
        <f t="shared" si="13"/>
        <v>303185.99</v>
      </c>
      <c r="F68" s="93">
        <f t="shared" si="1"/>
        <v>81.224727782114996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161710.43</v>
      </c>
      <c r="E69" s="104">
        <f t="shared" si="14"/>
        <v>54080.03</v>
      </c>
      <c r="F69" s="93">
        <f t="shared" si="1"/>
        <v>33.442512025971361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161710.43</v>
      </c>
      <c r="E70" s="104">
        <f t="shared" si="15"/>
        <v>54022.32</v>
      </c>
      <c r="F70" s="93">
        <f t="shared" si="1"/>
        <v>33.406824779329327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161710.43</v>
      </c>
      <c r="E72" s="247">
        <v>54022.32</v>
      </c>
      <c r="F72" s="93">
        <f t="shared" si="1"/>
        <v>33.406824779329327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57.71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48952.06</v>
      </c>
      <c r="E78" s="104">
        <f>E79+SUM(E82:E84)-E85+E86</f>
        <v>58317.52</v>
      </c>
      <c r="F78" s="93">
        <f t="shared" si="1"/>
        <v>119.13190170137887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1255.67</v>
      </c>
      <c r="E84" s="247">
        <v>1255.67</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47696.39</v>
      </c>
      <c r="E86" s="247">
        <v>57061.85</v>
      </c>
      <c r="F86" s="93">
        <f t="shared" si="1"/>
        <v>119.63557409690755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2604.48</v>
      </c>
      <c r="E146" s="104">
        <f t="shared" si="26"/>
        <v>2953.96</v>
      </c>
      <c r="F146" s="93">
        <f t="shared" si="1"/>
        <v>113.41841749600687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2078.89</v>
      </c>
      <c r="E159" s="247">
        <v>2078.89</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525.59</v>
      </c>
      <c r="E160" s="247">
        <v>875.07</v>
      </c>
      <c r="F160" s="93">
        <f t="shared" si="1"/>
        <v>166.49289370041288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160001.12</v>
      </c>
      <c r="E170" s="104">
        <f t="shared" si="29"/>
        <v>187834.48</v>
      </c>
      <c r="F170" s="93">
        <f t="shared" si="1"/>
        <v>117.3957282299024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160001.12</v>
      </c>
      <c r="E173" s="247">
        <v>187834.48</v>
      </c>
      <c r="F173" s="93">
        <f t="shared" si="1"/>
        <v>117.3957282299024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2724346.3200000003</v>
      </c>
      <c r="E175" s="104">
        <f t="shared" si="30"/>
        <v>2638826.4800000004</v>
      </c>
      <c r="F175" s="93">
        <f t="shared" si="1"/>
        <v>96.860904233350183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256572.16999999998</v>
      </c>
      <c r="E176" s="104">
        <f t="shared" si="31"/>
        <v>266808.81</v>
      </c>
      <c r="F176" s="93">
        <f t="shared" si="1"/>
        <v>103.98977020773532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254848.09999999998</v>
      </c>
      <c r="E177" s="104">
        <f t="shared" si="32"/>
        <v>266808.81</v>
      </c>
      <c r="F177" s="93">
        <f t="shared" si="1"/>
        <v>104.6932702264604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157006.63</v>
      </c>
      <c r="E178" s="247">
        <v>184911.42</v>
      </c>
      <c r="F178" s="93">
        <f t="shared" si="1"/>
        <v>117.77300105097473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45787.09</v>
      </c>
      <c r="E179" s="247">
        <v>22138.37</v>
      </c>
      <c r="F179" s="93">
        <f t="shared" si="1"/>
        <v>48.350681382022756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3.43</v>
      </c>
      <c r="E180" s="104">
        <f t="shared" si="33"/>
        <v>1.66</v>
      </c>
      <c r="F180" s="93">
        <f t="shared" si="1"/>
        <v>48.396501457725947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3.43</v>
      </c>
      <c r="E183" s="247">
        <v>1.66</v>
      </c>
      <c r="F183" s="93">
        <f t="shared" si="1"/>
        <v>48.396501457725947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52050.95</v>
      </c>
      <c r="E188" s="247">
        <v>59757.36</v>
      </c>
      <c r="F188" s="93">
        <f t="shared" si="1"/>
        <v>114.80551267556116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1724.07</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2467774.1500000004</v>
      </c>
      <c r="E237" s="104">
        <f t="shared" si="41"/>
        <v>2372017.6700000004</v>
      </c>
      <c r="F237" s="93">
        <f t="shared" si="1"/>
        <v>96.119722706391101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2351078.2200000002</v>
      </c>
      <c r="E238" s="104">
        <f t="shared" si="42"/>
        <v>2335640.4900000002</v>
      </c>
      <c r="F238" s="93">
        <f t="shared" si="1"/>
        <v>99.343376589146402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2351078.2200000002</v>
      </c>
      <c r="E239" s="104">
        <f t="shared" si="43"/>
        <v>2335640.4900000002</v>
      </c>
      <c r="F239" s="93">
        <f t="shared" si="1"/>
        <v>99.343376589146402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2351078.2200000002</v>
      </c>
      <c r="E240" s="247">
        <v>2335640.4900000002</v>
      </c>
      <c r="F240" s="93">
        <f t="shared" si="1"/>
        <v>99.343376589146402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114091.46000000002</v>
      </c>
      <c r="E245" s="104">
        <f t="shared" si="45"/>
        <v>33423.230000000003</v>
      </c>
      <c r="F245" s="93">
        <f t="shared" si="1"/>
        <v>29.295119897668059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160522.20000000001</v>
      </c>
      <c r="E246" s="104">
        <f t="shared" si="46"/>
        <v>83741.75</v>
      </c>
      <c r="F246" s="93">
        <f t="shared" si="1"/>
        <v>52.168329365034857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160522.20000000001</v>
      </c>
      <c r="E247" s="247">
        <v>83741.75</v>
      </c>
      <c r="F247" s="93">
        <f t="shared" si="1"/>
        <v>52.168329365034857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46430.74</v>
      </c>
      <c r="E250" s="104">
        <f t="shared" si="47"/>
        <v>50318.52</v>
      </c>
      <c r="F250" s="93">
        <f t="shared" si="1"/>
        <v>108.37328890299831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46430.74</v>
      </c>
      <c r="E252" s="247">
        <v>50318.52</v>
      </c>
      <c r="F252" s="93">
        <f t="shared" si="1"/>
        <v>108.37328890299831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2604.4699999999998</v>
      </c>
      <c r="E255" s="247">
        <v>2953.95</v>
      </c>
      <c r="F255" s="93">
        <f t="shared" si="1"/>
        <v>113.41846901672893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121938.9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121938.9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2604.48</v>
      </c>
      <c r="E265" s="247">
        <v>2953.96</v>
      </c>
      <c r="F265" s="93">
        <f t="shared" si="50"/>
        <v>113.41841749600687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47696.39</v>
      </c>
      <c r="E268" s="247">
        <v>57061.85</v>
      </c>
      <c r="F268" s="93">
        <f t="shared" si="50"/>
        <v>119.63557409690755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91788.23</v>
      </c>
      <c r="E287" s="247">
        <v>59575.360000000001</v>
      </c>
      <c r="F287" s="93">
        <f t="shared" si="50"/>
        <v>64.905228045033667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163059.87</v>
      </c>
      <c r="E288" s="247">
        <v>207233.45</v>
      </c>
      <c r="F288" s="93">
        <f t="shared" si="50"/>
        <v>127.09040550565875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1724.07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3960.38</v>
      </c>
      <c r="E298" s="247">
        <v>3960.38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48090.57</v>
      </c>
      <c r="E302" s="247">
        <v>55796.98</v>
      </c>
      <c r="F302" s="93">
        <f t="shared" si="50"/>
        <v>116.02478406889334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2283486.7400000002</v>
      </c>
      <c r="E114" s="81">
        <f t="shared" si="22"/>
        <v>2754802.44</v>
      </c>
      <c r="F114" s="63">
        <f t="shared" si="1"/>
        <v>120.64017678508611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2188400.56</v>
      </c>
      <c r="E115" s="81">
        <f t="shared" si="23"/>
        <v>2599780.0699999998</v>
      </c>
      <c r="F115" s="63">
        <f t="shared" si="1"/>
        <v>118.79818153583363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2188400.56</v>
      </c>
      <c r="E117" s="249">
        <v>2599780.0699999998</v>
      </c>
      <c r="F117" s="63">
        <f t="shared" si="1"/>
        <v>118.79818153583363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95086.18</v>
      </c>
      <c r="E126" s="249">
        <v>155022.37</v>
      </c>
      <c r="F126" s="63">
        <f t="shared" si="1"/>
        <v>163.03354493786583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2283486.7400000002</v>
      </c>
      <c r="E141" s="106">
        <f t="shared" si="28"/>
        <v>2754802.44</v>
      </c>
      <c r="F141" s="82">
        <f t="shared" si="1"/>
        <v>120.64017678508611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K27" sqref="K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31101.64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31101.64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31101.64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31101.64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2" workbookViewId="0">
      <selection activeCell="M99" sqref="M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256572.17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2923054.12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2905190.83</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2205668.69</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401948.84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1652.83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142820.81</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153099.66</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17863.29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2912817.48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2893230.12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2177763.9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425597.56</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1654.6</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142820.81</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145393.25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19587.36</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266808.81000000006</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59759.020000000004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59759.020000000004</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1.66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1.66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59757.36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59757.36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207049.79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187834.48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19215.310000000001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14961</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2023-12-21T13:12:35Z</cp:lastPrinted>
  <dcterms:created xsi:type="dcterms:W3CDTF">2022-04-01T05:14:30Z</dcterms:created>
  <dcterms:modified xsi:type="dcterms:W3CDTF">2024-02-02T10:36:11Z</dcterms:modified>
</cp:coreProperties>
</file>